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480" tabRatio="926"/>
  </bookViews>
  <sheets>
    <sheet name="Лист1" sheetId="1" r:id="rId1"/>
  </sheets>
  <definedNames>
    <definedName name="_xlnm.Print_Area" localSheetId="0">Лист1!$B$1:$P$109</definedName>
  </definedNames>
  <calcPr calcId="125725"/>
</workbook>
</file>

<file path=xl/calcChain.xml><?xml version="1.0" encoding="utf-8"?>
<calcChain xmlns="http://schemas.openxmlformats.org/spreadsheetml/2006/main">
  <c r="D99" i="1"/>
  <c r="F78"/>
  <c r="G78"/>
  <c r="H78"/>
  <c r="I78"/>
  <c r="J78"/>
  <c r="K78"/>
  <c r="L78"/>
  <c r="M78"/>
  <c r="N78"/>
  <c r="O78"/>
  <c r="P78"/>
  <c r="E78"/>
  <c r="F69"/>
  <c r="G69"/>
  <c r="H69"/>
  <c r="I69"/>
  <c r="J69"/>
  <c r="K69"/>
  <c r="L69"/>
  <c r="M69"/>
  <c r="N69"/>
  <c r="O69"/>
  <c r="P69"/>
  <c r="E69"/>
  <c r="F51"/>
  <c r="G51"/>
  <c r="H51"/>
  <c r="I51"/>
  <c r="J51"/>
  <c r="K51"/>
  <c r="L51"/>
  <c r="M51"/>
  <c r="N51"/>
  <c r="O51"/>
  <c r="P51"/>
  <c r="E51"/>
  <c r="F41"/>
  <c r="G41"/>
  <c r="H41"/>
  <c r="I41"/>
  <c r="J41"/>
  <c r="K41"/>
  <c r="L41"/>
  <c r="M41"/>
  <c r="N41"/>
  <c r="O41"/>
  <c r="P41"/>
  <c r="E41"/>
  <c r="P22" l="1"/>
  <c r="O22"/>
  <c r="N22"/>
  <c r="M22"/>
  <c r="L22"/>
  <c r="K22"/>
  <c r="J22"/>
  <c r="I22"/>
  <c r="H22"/>
  <c r="G22"/>
  <c r="F22"/>
  <c r="E22"/>
  <c r="P98" l="1"/>
  <c r="O98"/>
  <c r="N98"/>
  <c r="M98"/>
  <c r="L98"/>
  <c r="K98"/>
  <c r="J98"/>
  <c r="I98"/>
  <c r="H98"/>
  <c r="G98"/>
  <c r="F98"/>
  <c r="E98"/>
  <c r="P89"/>
  <c r="O89"/>
  <c r="N89"/>
  <c r="M89"/>
  <c r="L89"/>
  <c r="K89"/>
  <c r="J89"/>
  <c r="I89"/>
  <c r="H89"/>
  <c r="G89"/>
  <c r="F89"/>
  <c r="E89"/>
  <c r="P60"/>
  <c r="O60"/>
  <c r="N60"/>
  <c r="M60"/>
  <c r="L60"/>
  <c r="K60"/>
  <c r="J60"/>
  <c r="I60"/>
  <c r="H60"/>
  <c r="G60"/>
  <c r="F60"/>
  <c r="E60"/>
  <c r="P32"/>
  <c r="O32"/>
  <c r="N32"/>
  <c r="M32"/>
  <c r="L32"/>
  <c r="K32"/>
  <c r="J32"/>
  <c r="I32"/>
  <c r="H32"/>
  <c r="G32"/>
  <c r="F32"/>
  <c r="E32"/>
  <c r="P14"/>
  <c r="O14"/>
  <c r="N14"/>
  <c r="M14"/>
  <c r="L14"/>
  <c r="K14"/>
  <c r="J14"/>
  <c r="I14"/>
  <c r="H14"/>
  <c r="G14"/>
  <c r="F14"/>
  <c r="E14"/>
  <c r="F99" l="1"/>
  <c r="H99"/>
  <c r="J99"/>
  <c r="L99"/>
  <c r="N99"/>
  <c r="P99"/>
  <c r="E99"/>
  <c r="D103" s="1"/>
  <c r="G99"/>
  <c r="I99"/>
  <c r="K99"/>
  <c r="M99"/>
  <c r="O99"/>
  <c r="D104"/>
  <c r="D106"/>
  <c r="D105"/>
</calcChain>
</file>

<file path=xl/sharedStrings.xml><?xml version="1.0" encoding="utf-8"?>
<sst xmlns="http://schemas.openxmlformats.org/spreadsheetml/2006/main" count="189" uniqueCount="91">
  <si>
    <t>№ рец. Сб. 2016 г.</t>
  </si>
  <si>
    <t>Наименование блюда</t>
  </si>
  <si>
    <t>Масса порции гр</t>
  </si>
  <si>
    <t>Пищевые вещества (г)</t>
  </si>
  <si>
    <t>Энергетическая ценность ккал.</t>
  </si>
  <si>
    <t>Витамины (мг)</t>
  </si>
  <si>
    <t>Минеральные вещества (мг)</t>
  </si>
  <si>
    <t>Б</t>
  </si>
  <si>
    <t>Ж</t>
  </si>
  <si>
    <t>У</t>
  </si>
  <si>
    <t xml:space="preserve">В </t>
  </si>
  <si>
    <t>С</t>
  </si>
  <si>
    <t>А</t>
  </si>
  <si>
    <t>Е</t>
  </si>
  <si>
    <t>Ca</t>
  </si>
  <si>
    <t>P</t>
  </si>
  <si>
    <t>Mg</t>
  </si>
  <si>
    <t>Fe</t>
  </si>
  <si>
    <t>3</t>
  </si>
  <si>
    <t>День: понедельник</t>
  </si>
  <si>
    <t>Неделя: первая</t>
  </si>
  <si>
    <t>ЗАВТРАК</t>
  </si>
  <si>
    <t>Плов из мяса  цыпленка - бройлера</t>
  </si>
  <si>
    <t>Помидоры свежие (соленые) в нарезке</t>
  </si>
  <si>
    <t>1/60</t>
  </si>
  <si>
    <t xml:space="preserve">Кофейный напиток </t>
  </si>
  <si>
    <t>1/200</t>
  </si>
  <si>
    <t>Хлеб пшеничный 1 сорт</t>
  </si>
  <si>
    <t>Хлеб ржаной</t>
  </si>
  <si>
    <t>1/150</t>
  </si>
  <si>
    <t>Итого за завтрак</t>
  </si>
  <si>
    <t xml:space="preserve">Тефтели из мяса цыпленка бройлера в соусе сметанном с томатом </t>
  </si>
  <si>
    <t>Огурцы свежие (соленые) в нарезке</t>
  </si>
  <si>
    <t>Компот из сухофруктов</t>
  </si>
  <si>
    <t>День: вторник</t>
  </si>
  <si>
    <t>Гуляш из отварного мяса цыпленка бройлера</t>
  </si>
  <si>
    <t>100/50</t>
  </si>
  <si>
    <t>Каша гречневая рассыпчатая</t>
  </si>
  <si>
    <t>Чай с сахаром и лимоном</t>
  </si>
  <si>
    <t>200/15/7</t>
  </si>
  <si>
    <t>Макароны отварные с маслом  сливочным крестьянским 72,5%</t>
  </si>
  <si>
    <t>Компот из свежих яблок</t>
  </si>
  <si>
    <t>День: среда</t>
  </si>
  <si>
    <t>Пром</t>
  </si>
  <si>
    <t>Сок яблочный</t>
  </si>
  <si>
    <t>Каша ячневая рассыпчатая</t>
  </si>
  <si>
    <t>День: четверг</t>
  </si>
  <si>
    <t>Тефтели из с/м рыбы минтай</t>
  </si>
  <si>
    <t>2/50</t>
  </si>
  <si>
    <t>Пюре картофельное( при наличии оборудования)</t>
  </si>
  <si>
    <t xml:space="preserve">Чай с сахаром </t>
  </si>
  <si>
    <t>Котлеты из мяса говядины</t>
  </si>
  <si>
    <t>День: пятница</t>
  </si>
  <si>
    <t xml:space="preserve"> </t>
  </si>
  <si>
    <t xml:space="preserve">Котлета из  мяса цыпленка бройлера </t>
  </si>
  <si>
    <t>Каша пшеничная рассыпчатая</t>
  </si>
  <si>
    <t>Рис рассыпчатый</t>
  </si>
  <si>
    <t>Неделя: вторая</t>
  </si>
  <si>
    <t>200/15</t>
  </si>
  <si>
    <t>Тефтели из мяса говядины</t>
  </si>
  <si>
    <t>Шницель рыбный</t>
  </si>
  <si>
    <t>Итого за весь период</t>
  </si>
  <si>
    <t>Средняя стоимость дня:</t>
  </si>
  <si>
    <t>Химический состав:</t>
  </si>
  <si>
    <t xml:space="preserve">                                            Жиры-46 г.</t>
  </si>
  <si>
    <t>Белки</t>
  </si>
  <si>
    <t xml:space="preserve">                                            Углеводы-195 г.</t>
  </si>
  <si>
    <t>Жиры</t>
  </si>
  <si>
    <t xml:space="preserve">                                            Энергетическая ценность-1375 ккал</t>
  </si>
  <si>
    <t>Углеводы</t>
  </si>
  <si>
    <t xml:space="preserve">Энергетическая ценность </t>
  </si>
  <si>
    <t xml:space="preserve">Основание: </t>
  </si>
  <si>
    <t xml:space="preserve">        Меню подготовил </t>
  </si>
  <si>
    <t>Меню подготовил:</t>
  </si>
  <si>
    <t>Техник- технолог МКУ "Центр по ОУО"</t>
  </si>
  <si>
    <t>Л. С. Труханова</t>
  </si>
  <si>
    <t>Запеканка из творога с соусом молочным сладким</t>
  </si>
  <si>
    <t>Яблоко калиброванное 1шт</t>
  </si>
  <si>
    <t>1/100</t>
  </si>
  <si>
    <t>Мясо цыпленка бройлера, тушеное в соусе красном</t>
  </si>
  <si>
    <t>595</t>
  </si>
  <si>
    <t>100/180</t>
  </si>
  <si>
    <t>200/50</t>
  </si>
  <si>
    <t>1/40</t>
  </si>
  <si>
    <t>1/180</t>
  </si>
  <si>
    <t>680</t>
  </si>
  <si>
    <t>180/7</t>
  </si>
  <si>
    <t>695</t>
  </si>
  <si>
    <t>630</t>
  </si>
  <si>
    <t>830</t>
  </si>
  <si>
    <t>70,00</t>
  </si>
</sst>
</file>

<file path=xl/styles.xml><?xml version="1.0" encoding="utf-8"?>
<styleSheet xmlns="http://schemas.openxmlformats.org/spreadsheetml/2006/main">
  <numFmts count="2">
    <numFmt numFmtId="164" formatCode="_-* #\ ##0.00_р_._-;\-* #\ ##0.00_р_._-;_-* &quot;-&quot;??_р_._-;_-@_-"/>
    <numFmt numFmtId="165" formatCode="0.00_ "/>
  </numFmts>
  <fonts count="14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name val="Times New Roman"/>
      <charset val="134"/>
    </font>
    <font>
      <b/>
      <sz val="14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134"/>
    </font>
    <font>
      <sz val="14"/>
      <name val="Times New Roman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 indent="15"/>
    </xf>
    <xf numFmtId="0" fontId="0" fillId="0" borderId="0" xfId="0" applyAlignment="1"/>
    <xf numFmtId="49" fontId="0" fillId="0" borderId="0" xfId="0" applyNumberFormat="1" applyAlignment="1"/>
    <xf numFmtId="0" fontId="3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textRotation="255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4" borderId="5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textRotation="255" wrapText="1"/>
    </xf>
    <xf numFmtId="0" fontId="5" fillId="0" borderId="11" xfId="0" applyFont="1" applyBorder="1" applyAlignment="1">
      <alignment horizontal="center" vertical="top" textRotation="255" wrapText="1"/>
    </xf>
    <xf numFmtId="0" fontId="5" fillId="0" borderId="6" xfId="0" applyFont="1" applyBorder="1" applyAlignment="1">
      <alignment horizontal="center" vertical="top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top" textRotation="255" wrapText="1"/>
    </xf>
    <xf numFmtId="2" fontId="4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 textRotation="255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indent="15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indent="15"/>
    </xf>
    <xf numFmtId="0" fontId="3" fillId="0" borderId="7" xfId="0" applyFont="1" applyBorder="1" applyAlignment="1">
      <alignment horizontal="left" indent="15"/>
    </xf>
    <xf numFmtId="0" fontId="3" fillId="0" borderId="0" xfId="0" applyFont="1" applyBorder="1" applyAlignment="1">
      <alignment horizontal="left" indent="15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indent="15"/>
    </xf>
    <xf numFmtId="49" fontId="0" fillId="0" borderId="0" xfId="0" applyNumberFormat="1" applyBorder="1" applyAlignment="1"/>
    <xf numFmtId="0" fontId="0" fillId="0" borderId="0" xfId="0" applyBorder="1" applyAlignment="1">
      <alignment horizontal="left" indent="15"/>
    </xf>
    <xf numFmtId="0" fontId="0" fillId="0" borderId="2" xfId="0" applyBorder="1" applyAlignment="1">
      <alignment horizontal="left" indent="15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textRotation="255" wrapText="1"/>
    </xf>
    <xf numFmtId="0" fontId="5" fillId="0" borderId="2" xfId="0" applyFont="1" applyBorder="1" applyAlignment="1">
      <alignment horizontal="center" vertical="top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146"/>
  <sheetViews>
    <sheetView tabSelected="1" view="pageBreakPreview" topLeftCell="B1" zoomScale="90" zoomScaleNormal="75" workbookViewId="0">
      <pane ySplit="4" topLeftCell="A5" activePane="bottomLeft" state="frozen"/>
      <selection pane="bottomLeft" activeCell="G104" sqref="G104"/>
    </sheetView>
  </sheetViews>
  <sheetFormatPr defaultColWidth="9.140625" defaultRowHeight="12.75"/>
  <cols>
    <col min="1" max="1" width="1.7109375" style="6" hidden="1" customWidth="1"/>
    <col min="2" max="2" width="8.28515625" style="7" customWidth="1"/>
    <col min="3" max="3" width="36.28515625" style="7" customWidth="1"/>
    <col min="4" max="4" width="12.28515625" style="8" customWidth="1"/>
    <col min="5" max="5" width="11.28515625" style="7" customWidth="1"/>
    <col min="6" max="9" width="10.7109375" style="7" customWidth="1"/>
    <col min="10" max="10" width="11.42578125" style="7" customWidth="1"/>
    <col min="11" max="16" width="10.7109375" style="7" customWidth="1"/>
    <col min="17" max="16384" width="9.140625" style="7"/>
  </cols>
  <sheetData>
    <row r="3" spans="1:16" ht="30" customHeight="1">
      <c r="B3" s="90" t="s">
        <v>0</v>
      </c>
      <c r="C3" s="92" t="s">
        <v>1</v>
      </c>
      <c r="D3" s="94" t="s">
        <v>2</v>
      </c>
      <c r="E3" s="103" t="s">
        <v>3</v>
      </c>
      <c r="F3" s="104"/>
      <c r="G3" s="105"/>
      <c r="H3" s="92" t="s">
        <v>4</v>
      </c>
      <c r="I3" s="103" t="s">
        <v>5</v>
      </c>
      <c r="J3" s="104"/>
      <c r="K3" s="104"/>
      <c r="L3" s="105"/>
      <c r="M3" s="103" t="s">
        <v>6</v>
      </c>
      <c r="N3" s="104"/>
      <c r="O3" s="104"/>
      <c r="P3" s="105"/>
    </row>
    <row r="4" spans="1:16" s="1" customFormat="1" ht="34.5" customHeight="1">
      <c r="A4" s="86"/>
      <c r="B4" s="91"/>
      <c r="C4" s="93"/>
      <c r="D4" s="95"/>
      <c r="E4" s="10" t="s">
        <v>7</v>
      </c>
      <c r="F4" s="10" t="s">
        <v>8</v>
      </c>
      <c r="G4" s="10" t="s">
        <v>9</v>
      </c>
      <c r="H4" s="93"/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32" t="s">
        <v>17</v>
      </c>
    </row>
    <row r="5" spans="1:16" s="1" customFormat="1" ht="25.5" customHeight="1">
      <c r="A5" s="86"/>
      <c r="B5" s="11">
        <v>1</v>
      </c>
      <c r="C5" s="11">
        <v>2</v>
      </c>
      <c r="D5" s="12" t="s">
        <v>18</v>
      </c>
      <c r="E5" s="11">
        <v>4</v>
      </c>
      <c r="F5" s="11">
        <v>5</v>
      </c>
      <c r="G5" s="13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1">
        <v>14</v>
      </c>
      <c r="P5" s="33">
        <v>15</v>
      </c>
    </row>
    <row r="6" spans="1:16" s="1" customFormat="1" ht="20.25" customHeight="1">
      <c r="A6" s="86"/>
      <c r="B6" s="106" t="s">
        <v>19</v>
      </c>
      <c r="C6" s="107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1" customFormat="1" ht="20.25" customHeight="1">
      <c r="A7" s="87"/>
      <c r="B7" s="108" t="s">
        <v>20</v>
      </c>
      <c r="C7" s="108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s="1" customFormat="1" ht="20.25" customHeight="1">
      <c r="A8" s="87"/>
      <c r="B8" s="110" t="s">
        <v>21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2"/>
    </row>
    <row r="9" spans="1:16" s="1" customFormat="1" ht="33" customHeight="1">
      <c r="A9" s="87"/>
      <c r="B9" s="16">
        <v>291</v>
      </c>
      <c r="C9" s="16" t="s">
        <v>22</v>
      </c>
      <c r="D9" s="17" t="s">
        <v>81</v>
      </c>
      <c r="E9" s="18">
        <v>19.47</v>
      </c>
      <c r="F9" s="18">
        <v>22.53</v>
      </c>
      <c r="G9" s="18">
        <v>31.87</v>
      </c>
      <c r="H9" s="18">
        <v>408</v>
      </c>
      <c r="I9" s="18">
        <v>0.09</v>
      </c>
      <c r="J9" s="18">
        <v>1.87</v>
      </c>
      <c r="K9" s="34">
        <v>48.2</v>
      </c>
      <c r="L9" s="34">
        <v>0.95</v>
      </c>
      <c r="M9" s="34">
        <v>24.4</v>
      </c>
      <c r="N9" s="34">
        <v>161.47</v>
      </c>
      <c r="O9" s="34">
        <v>37.19</v>
      </c>
      <c r="P9" s="34">
        <v>201.6</v>
      </c>
    </row>
    <row r="10" spans="1:16" s="1" customFormat="1" ht="33.75" customHeight="1">
      <c r="A10" s="87"/>
      <c r="B10" s="16">
        <v>71</v>
      </c>
      <c r="C10" s="16" t="s">
        <v>23</v>
      </c>
      <c r="D10" s="17" t="s">
        <v>78</v>
      </c>
      <c r="E10" s="16">
        <v>0.39</v>
      </c>
      <c r="F10" s="16">
        <v>0.05</v>
      </c>
      <c r="G10" s="16">
        <v>0.83</v>
      </c>
      <c r="H10" s="16">
        <v>5</v>
      </c>
      <c r="I10" s="16">
        <v>0.01</v>
      </c>
      <c r="J10" s="18">
        <v>2.4500000000000002</v>
      </c>
      <c r="K10" s="13">
        <v>0</v>
      </c>
      <c r="L10" s="13">
        <v>1.91</v>
      </c>
      <c r="M10" s="13">
        <v>11.27</v>
      </c>
      <c r="N10" s="13">
        <v>11.76</v>
      </c>
      <c r="O10" s="13">
        <v>6.86</v>
      </c>
      <c r="P10" s="34">
        <v>2.5</v>
      </c>
    </row>
    <row r="11" spans="1:16" s="1" customFormat="1" ht="21" customHeight="1">
      <c r="A11" s="87"/>
      <c r="B11" s="16">
        <v>381</v>
      </c>
      <c r="C11" s="16" t="s">
        <v>25</v>
      </c>
      <c r="D11" s="16" t="s">
        <v>26</v>
      </c>
      <c r="E11" s="16">
        <v>3.1</v>
      </c>
      <c r="F11" s="16">
        <v>2.4</v>
      </c>
      <c r="G11" s="16">
        <v>17.2</v>
      </c>
      <c r="H11" s="16">
        <v>103.5</v>
      </c>
      <c r="I11" s="16">
        <v>0</v>
      </c>
      <c r="J11" s="16">
        <v>1.3</v>
      </c>
      <c r="K11" s="19">
        <v>0</v>
      </c>
      <c r="L11" s="19">
        <v>0</v>
      </c>
      <c r="M11" s="19">
        <v>62.1</v>
      </c>
      <c r="N11" s="19">
        <v>53.5</v>
      </c>
      <c r="O11" s="19">
        <v>18.7</v>
      </c>
      <c r="P11" s="19">
        <v>0.3</v>
      </c>
    </row>
    <row r="12" spans="1:16" s="1" customFormat="1" ht="21" customHeight="1">
      <c r="A12" s="87"/>
      <c r="B12" s="16"/>
      <c r="C12" s="16" t="s">
        <v>27</v>
      </c>
      <c r="D12" s="17" t="s">
        <v>24</v>
      </c>
      <c r="E12" s="16">
        <v>4.9800000000000004</v>
      </c>
      <c r="F12" s="16">
        <v>0.78</v>
      </c>
      <c r="G12" s="16">
        <v>28.86</v>
      </c>
      <c r="H12" s="16">
        <v>136.19999999999999</v>
      </c>
      <c r="I12" s="16">
        <v>36.4</v>
      </c>
      <c r="J12" s="18">
        <v>0</v>
      </c>
      <c r="K12" s="13">
        <v>12.3</v>
      </c>
      <c r="L12" s="13">
        <v>11.3</v>
      </c>
      <c r="M12" s="13">
        <v>12.3</v>
      </c>
      <c r="N12" s="13">
        <v>8.6</v>
      </c>
      <c r="O12" s="13">
        <v>6.3</v>
      </c>
      <c r="P12" s="34">
        <v>12.3</v>
      </c>
    </row>
    <row r="13" spans="1:16" s="1" customFormat="1" ht="21" customHeight="1">
      <c r="A13" s="87"/>
      <c r="B13" s="16"/>
      <c r="C13" s="16" t="s">
        <v>28</v>
      </c>
      <c r="D13" s="17" t="s">
        <v>83</v>
      </c>
      <c r="E13" s="16">
        <v>1.41</v>
      </c>
      <c r="F13" s="16">
        <v>0.21</v>
      </c>
      <c r="G13" s="16">
        <v>14.94</v>
      </c>
      <c r="H13" s="16">
        <v>64.2</v>
      </c>
      <c r="I13" s="16">
        <v>12.3</v>
      </c>
      <c r="J13" s="18">
        <v>0</v>
      </c>
      <c r="K13" s="13">
        <v>9</v>
      </c>
      <c r="L13" s="13">
        <v>2.2999999999999998</v>
      </c>
      <c r="M13" s="13">
        <v>1.2</v>
      </c>
      <c r="N13" s="13">
        <v>2.6</v>
      </c>
      <c r="O13" s="13">
        <v>6.3</v>
      </c>
      <c r="P13" s="34">
        <v>14.2</v>
      </c>
    </row>
    <row r="14" spans="1:16" s="1" customFormat="1" ht="22.5" customHeight="1">
      <c r="A14" s="87"/>
      <c r="B14" s="19"/>
      <c r="C14" s="20" t="s">
        <v>30</v>
      </c>
      <c r="D14" s="21">
        <v>660</v>
      </c>
      <c r="E14" s="22">
        <f t="shared" ref="E14:P14" si="0">SUM(E9:E13)</f>
        <v>29.35</v>
      </c>
      <c r="F14" s="22">
        <f t="shared" si="0"/>
        <v>25.970000000000002</v>
      </c>
      <c r="G14" s="22">
        <f t="shared" si="0"/>
        <v>93.7</v>
      </c>
      <c r="H14" s="22">
        <f t="shared" si="0"/>
        <v>716.90000000000009</v>
      </c>
      <c r="I14" s="22">
        <f t="shared" si="0"/>
        <v>48.8</v>
      </c>
      <c r="J14" s="22">
        <f t="shared" si="0"/>
        <v>5.62</v>
      </c>
      <c r="K14" s="22">
        <f t="shared" si="0"/>
        <v>69.5</v>
      </c>
      <c r="L14" s="22">
        <f t="shared" si="0"/>
        <v>16.46</v>
      </c>
      <c r="M14" s="22">
        <f t="shared" si="0"/>
        <v>111.27000000000001</v>
      </c>
      <c r="N14" s="22">
        <f t="shared" si="0"/>
        <v>237.92999999999998</v>
      </c>
      <c r="O14" s="22">
        <f t="shared" si="0"/>
        <v>75.349999999999994</v>
      </c>
      <c r="P14" s="22">
        <f t="shared" si="0"/>
        <v>230.9</v>
      </c>
    </row>
    <row r="15" spans="1:16" s="2" customFormat="1" ht="20.25" customHeight="1">
      <c r="A15" s="86"/>
      <c r="B15" s="96" t="s">
        <v>34</v>
      </c>
      <c r="C15" s="97"/>
      <c r="D15" s="23"/>
      <c r="E15" s="23"/>
      <c r="F15" s="23"/>
      <c r="G15" s="23"/>
      <c r="H15" s="23"/>
      <c r="I15" s="23"/>
      <c r="J15" s="23"/>
      <c r="K15" s="14"/>
      <c r="L15" s="14"/>
      <c r="M15" s="14"/>
      <c r="N15" s="14"/>
      <c r="O15" s="14"/>
      <c r="P15" s="14"/>
    </row>
    <row r="16" spans="1:16" s="2" customFormat="1" ht="20.25" customHeight="1">
      <c r="A16" s="86"/>
      <c r="B16" s="98" t="s">
        <v>20</v>
      </c>
      <c r="C16" s="98"/>
      <c r="D16" s="24"/>
      <c r="E16" s="24"/>
      <c r="F16" s="24"/>
      <c r="G16" s="24"/>
      <c r="H16" s="24"/>
      <c r="I16" s="24"/>
      <c r="J16" s="24"/>
      <c r="K16" s="15"/>
      <c r="L16" s="15"/>
      <c r="M16" s="15"/>
      <c r="N16" s="15"/>
      <c r="O16" s="15"/>
      <c r="P16" s="15"/>
    </row>
    <row r="17" spans="1:16" s="2" customFormat="1" ht="23.25" customHeight="1">
      <c r="A17" s="86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1"/>
    </row>
    <row r="18" spans="1:16" s="2" customFormat="1" ht="30.75" customHeight="1">
      <c r="A18" s="86"/>
      <c r="B18" s="72">
        <v>173</v>
      </c>
      <c r="C18" s="72" t="s">
        <v>76</v>
      </c>
      <c r="D18" s="73" t="s">
        <v>82</v>
      </c>
      <c r="E18" s="73">
        <v>5.7</v>
      </c>
      <c r="F18" s="73">
        <v>6.8</v>
      </c>
      <c r="G18" s="73">
        <v>41.7</v>
      </c>
      <c r="H18" s="73">
        <v>252.6</v>
      </c>
      <c r="I18" s="73">
        <v>0</v>
      </c>
      <c r="J18" s="73">
        <v>1.3</v>
      </c>
      <c r="K18" s="73">
        <v>0</v>
      </c>
      <c r="L18" s="73">
        <v>0.3</v>
      </c>
      <c r="M18" s="73">
        <v>61.8</v>
      </c>
      <c r="N18" s="73">
        <v>108.3</v>
      </c>
      <c r="O18" s="73">
        <v>35.200000000000003</v>
      </c>
      <c r="P18" s="73">
        <v>0.5</v>
      </c>
    </row>
    <row r="19" spans="1:16" s="2" customFormat="1" ht="24.75" customHeight="1">
      <c r="A19" s="86"/>
      <c r="B19" s="72">
        <v>349</v>
      </c>
      <c r="C19" s="72" t="s">
        <v>33</v>
      </c>
      <c r="D19" s="74" t="s">
        <v>26</v>
      </c>
      <c r="E19" s="72">
        <v>0.08</v>
      </c>
      <c r="F19" s="72">
        <v>0.08</v>
      </c>
      <c r="G19" s="72">
        <v>21.7</v>
      </c>
      <c r="H19" s="72">
        <v>88</v>
      </c>
      <c r="I19" s="72">
        <v>6.0000000000000001E-3</v>
      </c>
      <c r="J19" s="75">
        <v>1.4</v>
      </c>
      <c r="K19" s="76">
        <v>0</v>
      </c>
      <c r="L19" s="76">
        <v>0.12</v>
      </c>
      <c r="M19" s="77">
        <v>12.8</v>
      </c>
      <c r="N19" s="77">
        <v>2.2000000000000002</v>
      </c>
      <c r="O19" s="77">
        <v>1.8</v>
      </c>
      <c r="P19" s="76">
        <v>1</v>
      </c>
    </row>
    <row r="20" spans="1:16" s="1" customFormat="1" ht="21" customHeight="1">
      <c r="A20" s="86"/>
      <c r="B20" s="16"/>
      <c r="C20" s="16" t="s">
        <v>27</v>
      </c>
      <c r="D20" s="17" t="s">
        <v>24</v>
      </c>
      <c r="E20" s="16">
        <v>4.9800000000000004</v>
      </c>
      <c r="F20" s="16">
        <v>0.78</v>
      </c>
      <c r="G20" s="16">
        <v>28.86</v>
      </c>
      <c r="H20" s="16">
        <v>136.19999999999999</v>
      </c>
      <c r="I20" s="16">
        <v>36.4</v>
      </c>
      <c r="J20" s="18">
        <v>0</v>
      </c>
      <c r="K20" s="13">
        <v>12.3</v>
      </c>
      <c r="L20" s="13">
        <v>11.3</v>
      </c>
      <c r="M20" s="13">
        <v>12.3</v>
      </c>
      <c r="N20" s="13">
        <v>8.6</v>
      </c>
      <c r="O20" s="13">
        <v>6.3</v>
      </c>
      <c r="P20" s="34">
        <v>12.3</v>
      </c>
    </row>
    <row r="21" spans="1:16" s="1" customFormat="1" ht="21" customHeight="1">
      <c r="A21" s="86"/>
      <c r="B21" s="16"/>
      <c r="C21" s="16" t="s">
        <v>28</v>
      </c>
      <c r="D21" s="17" t="s">
        <v>83</v>
      </c>
      <c r="E21" s="16">
        <v>1.41</v>
      </c>
      <c r="F21" s="16">
        <v>0.21</v>
      </c>
      <c r="G21" s="16">
        <v>14.94</v>
      </c>
      <c r="H21" s="16">
        <v>64.2</v>
      </c>
      <c r="I21" s="16">
        <v>12.3</v>
      </c>
      <c r="J21" s="18">
        <v>0</v>
      </c>
      <c r="K21" s="13">
        <v>9</v>
      </c>
      <c r="L21" s="13">
        <v>2.2999999999999998</v>
      </c>
      <c r="M21" s="13">
        <v>1.2</v>
      </c>
      <c r="N21" s="13">
        <v>2.6</v>
      </c>
      <c r="O21" s="13">
        <v>6.3</v>
      </c>
      <c r="P21" s="34">
        <v>14.2</v>
      </c>
    </row>
    <row r="22" spans="1:16" s="1" customFormat="1" ht="18" customHeight="1">
      <c r="A22" s="86"/>
      <c r="B22" s="72"/>
      <c r="C22" s="78" t="s">
        <v>30</v>
      </c>
      <c r="D22" s="80">
        <v>540</v>
      </c>
      <c r="E22" s="78">
        <f>E20+E19+E18</f>
        <v>10.760000000000002</v>
      </c>
      <c r="F22" s="78">
        <f t="shared" ref="F22:P22" si="1">F20+F19+F18</f>
        <v>7.66</v>
      </c>
      <c r="G22" s="78">
        <f t="shared" si="1"/>
        <v>92.26</v>
      </c>
      <c r="H22" s="78">
        <f t="shared" si="1"/>
        <v>476.79999999999995</v>
      </c>
      <c r="I22" s="78">
        <f t="shared" si="1"/>
        <v>36.405999999999999</v>
      </c>
      <c r="J22" s="78">
        <f t="shared" si="1"/>
        <v>2.7</v>
      </c>
      <c r="K22" s="78">
        <f t="shared" si="1"/>
        <v>12.3</v>
      </c>
      <c r="L22" s="78">
        <f t="shared" si="1"/>
        <v>11.72</v>
      </c>
      <c r="M22" s="78">
        <f t="shared" si="1"/>
        <v>86.9</v>
      </c>
      <c r="N22" s="78">
        <f t="shared" si="1"/>
        <v>119.1</v>
      </c>
      <c r="O22" s="78">
        <f t="shared" si="1"/>
        <v>43.300000000000004</v>
      </c>
      <c r="P22" s="78">
        <f t="shared" si="1"/>
        <v>13.8</v>
      </c>
    </row>
    <row r="23" spans="1:16" s="2" customFormat="1" ht="17.25" customHeight="1">
      <c r="A23" s="86"/>
      <c r="B23" s="96" t="s">
        <v>42</v>
      </c>
      <c r="C23" s="97"/>
      <c r="D23" s="23"/>
      <c r="E23" s="23"/>
      <c r="F23" s="23"/>
      <c r="G23" s="23"/>
      <c r="H23" s="23"/>
      <c r="I23" s="23"/>
      <c r="J23" s="23"/>
      <c r="K23" s="14"/>
      <c r="L23" s="14"/>
      <c r="M23" s="14"/>
      <c r="N23" s="14"/>
      <c r="O23" s="14"/>
      <c r="P23" s="14"/>
    </row>
    <row r="24" spans="1:16" s="2" customFormat="1" ht="19.5" customHeight="1">
      <c r="A24" s="87"/>
      <c r="B24" s="109" t="s">
        <v>20</v>
      </c>
      <c r="C24" s="109"/>
      <c r="D24" s="24"/>
      <c r="E24" s="24"/>
      <c r="F24" s="24"/>
      <c r="G24" s="24"/>
      <c r="H24" s="24"/>
      <c r="I24" s="24"/>
      <c r="J24" s="24"/>
      <c r="K24" s="15"/>
      <c r="L24" s="15"/>
      <c r="M24" s="15"/>
      <c r="N24" s="15"/>
      <c r="O24" s="15"/>
      <c r="P24" s="15"/>
    </row>
    <row r="25" spans="1:16" s="2" customFormat="1" ht="19.5" customHeight="1">
      <c r="A25" s="87"/>
      <c r="B25" s="110" t="s">
        <v>21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s="1" customFormat="1" ht="23.25" customHeight="1">
      <c r="A26" s="87"/>
      <c r="B26" s="16">
        <v>245</v>
      </c>
      <c r="C26" s="16" t="s">
        <v>51</v>
      </c>
      <c r="D26" s="74" t="s">
        <v>78</v>
      </c>
      <c r="E26" s="18">
        <v>15.58</v>
      </c>
      <c r="F26" s="18">
        <v>13.6</v>
      </c>
      <c r="G26" s="18">
        <v>15.02</v>
      </c>
      <c r="H26" s="18">
        <v>244</v>
      </c>
      <c r="I26" s="18">
        <v>8.1000000000000003E-2</v>
      </c>
      <c r="J26" s="18">
        <v>0.1</v>
      </c>
      <c r="K26" s="34">
        <v>5.8</v>
      </c>
      <c r="L26" s="34">
        <v>0</v>
      </c>
      <c r="M26" s="34">
        <v>60.9</v>
      </c>
      <c r="N26" s="34">
        <v>164.68</v>
      </c>
      <c r="O26" s="34">
        <v>32.479999999999997</v>
      </c>
      <c r="P26" s="34">
        <v>1.64</v>
      </c>
    </row>
    <row r="27" spans="1:16" s="2" customFormat="1" ht="24.75" customHeight="1">
      <c r="A27" s="87"/>
      <c r="B27" s="16">
        <v>171</v>
      </c>
      <c r="C27" s="38" t="s">
        <v>55</v>
      </c>
      <c r="D27" s="27" t="s">
        <v>84</v>
      </c>
      <c r="E27" s="35">
        <v>3.6</v>
      </c>
      <c r="F27" s="35">
        <v>4.76</v>
      </c>
      <c r="G27" s="35">
        <v>26.83</v>
      </c>
      <c r="H27" s="35">
        <v>214.4</v>
      </c>
      <c r="I27" s="35">
        <v>0.34</v>
      </c>
      <c r="J27" s="35">
        <v>0</v>
      </c>
      <c r="K27" s="36">
        <v>30</v>
      </c>
      <c r="L27" s="36">
        <v>3.23</v>
      </c>
      <c r="M27" s="36">
        <v>31.05</v>
      </c>
      <c r="N27" s="36">
        <v>236.1</v>
      </c>
      <c r="O27" s="36">
        <v>156.4</v>
      </c>
      <c r="P27" s="36">
        <v>35.299999999999997</v>
      </c>
    </row>
    <row r="28" spans="1:16" s="2" customFormat="1" ht="26.25" customHeight="1">
      <c r="A28" s="87"/>
      <c r="B28" s="16">
        <v>71</v>
      </c>
      <c r="C28" s="16" t="s">
        <v>32</v>
      </c>
      <c r="D28" s="17" t="s">
        <v>78</v>
      </c>
      <c r="E28" s="16">
        <v>0.39</v>
      </c>
      <c r="F28" s="16">
        <v>0.05</v>
      </c>
      <c r="G28" s="16">
        <v>0.83</v>
      </c>
      <c r="H28" s="16">
        <v>5</v>
      </c>
      <c r="I28" s="16">
        <v>0.01</v>
      </c>
      <c r="J28" s="18">
        <v>2.4500000000000002</v>
      </c>
      <c r="K28" s="13">
        <v>0</v>
      </c>
      <c r="L28" s="13">
        <v>1.91</v>
      </c>
      <c r="M28" s="13">
        <v>11.27</v>
      </c>
      <c r="N28" s="13">
        <v>11.76</v>
      </c>
      <c r="O28" s="13">
        <v>6.86</v>
      </c>
      <c r="P28" s="34">
        <v>2.5</v>
      </c>
    </row>
    <row r="29" spans="1:16" s="2" customFormat="1" ht="24.75" customHeight="1">
      <c r="A29" s="87"/>
      <c r="B29" s="16" t="s">
        <v>43</v>
      </c>
      <c r="C29" s="16" t="s">
        <v>44</v>
      </c>
      <c r="D29" s="17" t="s">
        <v>26</v>
      </c>
      <c r="E29" s="13">
        <v>1</v>
      </c>
      <c r="F29" s="13">
        <v>0.2</v>
      </c>
      <c r="G29" s="13">
        <v>19.600000000000001</v>
      </c>
      <c r="H29" s="13">
        <v>83.4</v>
      </c>
      <c r="I29" s="13">
        <v>0</v>
      </c>
      <c r="J29" s="34">
        <v>4</v>
      </c>
      <c r="K29" s="34">
        <v>0</v>
      </c>
      <c r="L29" s="34">
        <v>0</v>
      </c>
      <c r="M29" s="13">
        <v>14</v>
      </c>
      <c r="N29" s="13">
        <v>14</v>
      </c>
      <c r="O29" s="13">
        <v>8</v>
      </c>
      <c r="P29" s="34">
        <v>2.8</v>
      </c>
    </row>
    <row r="30" spans="1:16" s="1" customFormat="1" ht="21" customHeight="1">
      <c r="A30" s="87"/>
      <c r="B30" s="16"/>
      <c r="C30" s="16" t="s">
        <v>27</v>
      </c>
      <c r="D30" s="17" t="s">
        <v>24</v>
      </c>
      <c r="E30" s="16">
        <v>4.9800000000000004</v>
      </c>
      <c r="F30" s="16">
        <v>0.78</v>
      </c>
      <c r="G30" s="16">
        <v>28.86</v>
      </c>
      <c r="H30" s="16">
        <v>136.19999999999999</v>
      </c>
      <c r="I30" s="16">
        <v>36.4</v>
      </c>
      <c r="J30" s="18">
        <v>0</v>
      </c>
      <c r="K30" s="13">
        <v>12.3</v>
      </c>
      <c r="L30" s="13">
        <v>11.3</v>
      </c>
      <c r="M30" s="13">
        <v>12.3</v>
      </c>
      <c r="N30" s="13">
        <v>8.6</v>
      </c>
      <c r="O30" s="13">
        <v>6.3</v>
      </c>
      <c r="P30" s="34">
        <v>12.3</v>
      </c>
    </row>
    <row r="31" spans="1:16" s="1" customFormat="1" ht="21" customHeight="1">
      <c r="A31" s="87"/>
      <c r="B31" s="16"/>
      <c r="C31" s="16" t="s">
        <v>28</v>
      </c>
      <c r="D31" s="17" t="s">
        <v>83</v>
      </c>
      <c r="E31" s="16">
        <v>1.41</v>
      </c>
      <c r="F31" s="16">
        <v>0.21</v>
      </c>
      <c r="G31" s="16">
        <v>14.94</v>
      </c>
      <c r="H31" s="16">
        <v>64.2</v>
      </c>
      <c r="I31" s="16">
        <v>12.3</v>
      </c>
      <c r="J31" s="18">
        <v>0</v>
      </c>
      <c r="K31" s="13">
        <v>9</v>
      </c>
      <c r="L31" s="13">
        <v>2.2999999999999998</v>
      </c>
      <c r="M31" s="13">
        <v>1.2</v>
      </c>
      <c r="N31" s="13">
        <v>2.6</v>
      </c>
      <c r="O31" s="13">
        <v>6.3</v>
      </c>
      <c r="P31" s="34">
        <v>14.2</v>
      </c>
    </row>
    <row r="32" spans="1:16" s="2" customFormat="1" ht="24.75" customHeight="1">
      <c r="A32" s="87"/>
      <c r="B32" s="16"/>
      <c r="C32" s="20" t="s">
        <v>30</v>
      </c>
      <c r="D32" s="81" t="s">
        <v>85</v>
      </c>
      <c r="E32" s="30">
        <f>E29+E28+E27+E26+E30+E31</f>
        <v>26.96</v>
      </c>
      <c r="F32" s="30">
        <f t="shared" ref="F32:P32" si="2">F29+F28+F27+F26+F30+F31</f>
        <v>19.600000000000001</v>
      </c>
      <c r="G32" s="30">
        <f t="shared" si="2"/>
        <v>106.08</v>
      </c>
      <c r="H32" s="30">
        <f t="shared" si="2"/>
        <v>747.2</v>
      </c>
      <c r="I32" s="30">
        <f t="shared" si="2"/>
        <v>49.131</v>
      </c>
      <c r="J32" s="30">
        <f t="shared" si="2"/>
        <v>6.55</v>
      </c>
      <c r="K32" s="30">
        <f t="shared" si="2"/>
        <v>57.099999999999994</v>
      </c>
      <c r="L32" s="30">
        <f t="shared" si="2"/>
        <v>18.740000000000002</v>
      </c>
      <c r="M32" s="30">
        <f t="shared" si="2"/>
        <v>130.72</v>
      </c>
      <c r="N32" s="30">
        <f t="shared" si="2"/>
        <v>437.74000000000007</v>
      </c>
      <c r="O32" s="30">
        <f t="shared" si="2"/>
        <v>216.34</v>
      </c>
      <c r="P32" s="30">
        <f t="shared" si="2"/>
        <v>68.739999999999995</v>
      </c>
    </row>
    <row r="33" spans="1:16" s="2" customFormat="1" ht="19.5" customHeight="1">
      <c r="A33" s="88"/>
      <c r="B33" s="96" t="s">
        <v>46</v>
      </c>
      <c r="C33" s="97"/>
      <c r="D33" s="23"/>
      <c r="E33" s="23"/>
      <c r="F33" s="23"/>
      <c r="G33" s="23"/>
      <c r="H33" s="23"/>
      <c r="I33" s="23"/>
      <c r="J33" s="23"/>
      <c r="K33" s="14"/>
      <c r="L33" s="14"/>
      <c r="M33" s="14"/>
      <c r="N33" s="14"/>
      <c r="O33" s="14"/>
      <c r="P33" s="14"/>
    </row>
    <row r="34" spans="1:16" s="2" customFormat="1" ht="17.25" customHeight="1">
      <c r="A34" s="88"/>
      <c r="B34" s="98" t="s">
        <v>20</v>
      </c>
      <c r="C34" s="98"/>
      <c r="D34" s="24"/>
      <c r="E34" s="24"/>
      <c r="F34" s="24"/>
      <c r="G34" s="24"/>
      <c r="H34" s="24"/>
      <c r="I34" s="24"/>
      <c r="J34" s="24"/>
      <c r="K34" s="15"/>
      <c r="L34" s="15"/>
      <c r="M34" s="15"/>
      <c r="N34" s="15"/>
      <c r="O34" s="15"/>
      <c r="P34" s="15"/>
    </row>
    <row r="35" spans="1:16" s="1" customFormat="1" ht="24.75" customHeight="1">
      <c r="A35" s="88"/>
      <c r="B35" s="99" t="s">
        <v>21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1"/>
    </row>
    <row r="36" spans="1:16" s="1" customFormat="1" ht="33" customHeight="1">
      <c r="A36" s="88"/>
      <c r="B36" s="16">
        <v>102403</v>
      </c>
      <c r="C36" s="25" t="s">
        <v>47</v>
      </c>
      <c r="D36" s="37" t="s">
        <v>48</v>
      </c>
      <c r="E36" s="25">
        <v>13.29</v>
      </c>
      <c r="F36" s="25">
        <v>2.11</v>
      </c>
      <c r="G36" s="25">
        <v>11.2</v>
      </c>
      <c r="H36" s="25">
        <v>81.91</v>
      </c>
      <c r="I36" s="25">
        <v>7.0000000000000007E-2</v>
      </c>
      <c r="J36" s="25">
        <v>1.23</v>
      </c>
      <c r="K36" s="25">
        <v>70.88</v>
      </c>
      <c r="L36" s="25">
        <v>0.7</v>
      </c>
      <c r="M36" s="25">
        <v>187.05</v>
      </c>
      <c r="N36" s="25">
        <v>273.24</v>
      </c>
      <c r="O36" s="25">
        <v>18.510000000000002</v>
      </c>
      <c r="P36" s="25">
        <v>0.49</v>
      </c>
    </row>
    <row r="37" spans="1:16" s="1" customFormat="1" ht="36.75" customHeight="1">
      <c r="A37" s="88"/>
      <c r="B37" s="38">
        <v>128</v>
      </c>
      <c r="C37" s="38" t="s">
        <v>49</v>
      </c>
      <c r="D37" s="39" t="s">
        <v>84</v>
      </c>
      <c r="E37" s="40">
        <v>3.15</v>
      </c>
      <c r="F37" s="40">
        <v>6.9</v>
      </c>
      <c r="G37" s="40">
        <v>26.25</v>
      </c>
      <c r="H37" s="40">
        <v>181.6</v>
      </c>
      <c r="I37" s="46">
        <v>0.19500000000000001</v>
      </c>
      <c r="J37" s="46">
        <v>29.19</v>
      </c>
      <c r="K37" s="9">
        <v>14.5</v>
      </c>
      <c r="L37" s="9">
        <v>5.91</v>
      </c>
      <c r="M37" s="47">
        <v>113.65</v>
      </c>
      <c r="N37" s="47">
        <v>161.33000000000001</v>
      </c>
      <c r="O37" s="47">
        <v>52.95</v>
      </c>
      <c r="P37" s="47">
        <v>27.4</v>
      </c>
    </row>
    <row r="38" spans="1:16" s="1" customFormat="1" ht="21" customHeight="1">
      <c r="A38" s="88"/>
      <c r="B38" s="16"/>
      <c r="C38" s="16" t="s">
        <v>27</v>
      </c>
      <c r="D38" s="17" t="s">
        <v>24</v>
      </c>
      <c r="E38" s="16">
        <v>4.9800000000000004</v>
      </c>
      <c r="F38" s="16">
        <v>0.78</v>
      </c>
      <c r="G38" s="16">
        <v>28.86</v>
      </c>
      <c r="H38" s="16">
        <v>136.19999999999999</v>
      </c>
      <c r="I38" s="16">
        <v>36.4</v>
      </c>
      <c r="J38" s="18">
        <v>0</v>
      </c>
      <c r="K38" s="13">
        <v>12.3</v>
      </c>
      <c r="L38" s="13">
        <v>11.3</v>
      </c>
      <c r="M38" s="13">
        <v>12.3</v>
      </c>
      <c r="N38" s="13">
        <v>8.6</v>
      </c>
      <c r="O38" s="13">
        <v>6.3</v>
      </c>
      <c r="P38" s="34">
        <v>12.3</v>
      </c>
    </row>
    <row r="39" spans="1:16" s="1" customFormat="1" ht="21" customHeight="1">
      <c r="A39" s="88"/>
      <c r="B39" s="16"/>
      <c r="C39" s="16" t="s">
        <v>28</v>
      </c>
      <c r="D39" s="17" t="s">
        <v>83</v>
      </c>
      <c r="E39" s="16">
        <v>1.41</v>
      </c>
      <c r="F39" s="16">
        <v>0.21</v>
      </c>
      <c r="G39" s="16">
        <v>14.94</v>
      </c>
      <c r="H39" s="16">
        <v>64.2</v>
      </c>
      <c r="I39" s="16">
        <v>12.3</v>
      </c>
      <c r="J39" s="18">
        <v>0</v>
      </c>
      <c r="K39" s="13">
        <v>9</v>
      </c>
      <c r="L39" s="13">
        <v>2.2999999999999998</v>
      </c>
      <c r="M39" s="13">
        <v>1.2</v>
      </c>
      <c r="N39" s="13">
        <v>2.6</v>
      </c>
      <c r="O39" s="13">
        <v>6.3</v>
      </c>
      <c r="P39" s="34">
        <v>14.2</v>
      </c>
    </row>
    <row r="40" spans="1:16" s="1" customFormat="1" ht="25.5" customHeight="1">
      <c r="A40" s="88"/>
      <c r="B40" s="16">
        <v>1167</v>
      </c>
      <c r="C40" s="16" t="s">
        <v>50</v>
      </c>
      <c r="D40" s="74" t="s">
        <v>58</v>
      </c>
      <c r="E40" s="16">
        <v>0.2</v>
      </c>
      <c r="F40" s="16">
        <v>0.05</v>
      </c>
      <c r="G40" s="16">
        <v>15.01</v>
      </c>
      <c r="H40" s="16">
        <v>61</v>
      </c>
      <c r="I40" s="16">
        <v>1E-3</v>
      </c>
      <c r="J40" s="18">
        <v>0.1</v>
      </c>
      <c r="K40" s="34">
        <v>0</v>
      </c>
      <c r="L40" s="34">
        <v>0</v>
      </c>
      <c r="M40" s="13">
        <v>14.58</v>
      </c>
      <c r="N40" s="13">
        <v>8.24</v>
      </c>
      <c r="O40" s="13">
        <v>4.4000000000000004</v>
      </c>
      <c r="P40" s="34">
        <v>0</v>
      </c>
    </row>
    <row r="41" spans="1:16" s="1" customFormat="1" ht="24.75" customHeight="1">
      <c r="A41" s="88"/>
      <c r="B41" s="16"/>
      <c r="C41" s="20" t="s">
        <v>30</v>
      </c>
      <c r="D41" s="81" t="s">
        <v>80</v>
      </c>
      <c r="E41" s="30">
        <f>E40+E39+E38+E37+E36</f>
        <v>23.03</v>
      </c>
      <c r="F41" s="30">
        <f t="shared" ref="F41:P41" si="3">F40+F39+F38+F37+F36</f>
        <v>10.050000000000001</v>
      </c>
      <c r="G41" s="30">
        <f t="shared" si="3"/>
        <v>96.26</v>
      </c>
      <c r="H41" s="30">
        <f t="shared" si="3"/>
        <v>524.91</v>
      </c>
      <c r="I41" s="30">
        <f t="shared" si="3"/>
        <v>48.966000000000001</v>
      </c>
      <c r="J41" s="30">
        <f t="shared" si="3"/>
        <v>30.520000000000003</v>
      </c>
      <c r="K41" s="30">
        <f t="shared" si="3"/>
        <v>106.67999999999999</v>
      </c>
      <c r="L41" s="30">
        <f t="shared" si="3"/>
        <v>20.21</v>
      </c>
      <c r="M41" s="30">
        <f t="shared" si="3"/>
        <v>328.78000000000003</v>
      </c>
      <c r="N41" s="30">
        <f t="shared" si="3"/>
        <v>454.01</v>
      </c>
      <c r="O41" s="30">
        <f t="shared" si="3"/>
        <v>88.460000000000008</v>
      </c>
      <c r="P41" s="30">
        <f t="shared" si="3"/>
        <v>54.39</v>
      </c>
    </row>
    <row r="42" spans="1:16" s="1" customFormat="1" ht="19.5" customHeight="1">
      <c r="A42" s="88"/>
      <c r="B42" s="96" t="s">
        <v>52</v>
      </c>
      <c r="C42" s="97"/>
      <c r="D42" s="23"/>
      <c r="E42" s="23"/>
      <c r="F42" s="23"/>
      <c r="G42" s="23"/>
      <c r="H42" s="23"/>
      <c r="I42" s="23"/>
      <c r="J42" s="23"/>
      <c r="K42" s="14"/>
      <c r="L42" s="14"/>
      <c r="M42" s="14"/>
      <c r="N42" s="14"/>
      <c r="O42" s="14"/>
      <c r="P42" s="14"/>
    </row>
    <row r="43" spans="1:16" s="1" customFormat="1" ht="18" customHeight="1">
      <c r="A43" s="89"/>
      <c r="B43" s="98" t="s">
        <v>20</v>
      </c>
      <c r="C43" s="98"/>
      <c r="D43" s="24"/>
      <c r="E43" s="24" t="s">
        <v>53</v>
      </c>
      <c r="F43" s="24"/>
      <c r="G43" s="24"/>
      <c r="H43" s="24"/>
      <c r="I43" s="24"/>
      <c r="J43" s="24"/>
      <c r="K43" s="15"/>
      <c r="L43" s="15"/>
      <c r="M43" s="15"/>
      <c r="N43" s="15"/>
      <c r="O43" s="15"/>
      <c r="P43" s="15"/>
    </row>
    <row r="44" spans="1:16" s="1" customFormat="1" ht="23.25" customHeight="1">
      <c r="A44" s="89"/>
      <c r="B44" s="99" t="s">
        <v>21</v>
      </c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</row>
    <row r="45" spans="1:16" s="1" customFormat="1" ht="39" customHeight="1">
      <c r="A45" s="89"/>
      <c r="B45" s="16">
        <v>295</v>
      </c>
      <c r="C45" s="16" t="s">
        <v>54</v>
      </c>
      <c r="D45" s="17" t="s">
        <v>78</v>
      </c>
      <c r="E45" s="16">
        <v>6.88</v>
      </c>
      <c r="F45" s="16">
        <v>7.17</v>
      </c>
      <c r="G45" s="16">
        <v>7.85</v>
      </c>
      <c r="H45" s="16">
        <v>196.8</v>
      </c>
      <c r="I45" s="16">
        <v>4.9000000000000002E-2</v>
      </c>
      <c r="J45" s="18">
        <v>0.43</v>
      </c>
      <c r="K45" s="13">
        <v>5.4</v>
      </c>
      <c r="L45" s="13">
        <v>13.2</v>
      </c>
      <c r="M45" s="13">
        <v>12</v>
      </c>
      <c r="N45" s="13">
        <v>74.319999999999993</v>
      </c>
      <c r="O45" s="13">
        <v>12</v>
      </c>
      <c r="P45" s="34">
        <v>16.600000000000001</v>
      </c>
    </row>
    <row r="46" spans="1:16" s="1" customFormat="1" ht="34.5" customHeight="1">
      <c r="A46" s="89"/>
      <c r="B46" s="26">
        <v>202</v>
      </c>
      <c r="C46" s="26" t="s">
        <v>40</v>
      </c>
      <c r="D46" s="27" t="s">
        <v>86</v>
      </c>
      <c r="E46" s="26">
        <v>5.4</v>
      </c>
      <c r="F46" s="26">
        <v>6.33</v>
      </c>
      <c r="G46" s="26">
        <v>27.53</v>
      </c>
      <c r="H46" s="26">
        <v>225</v>
      </c>
      <c r="I46" s="26">
        <v>0.14599999999999999</v>
      </c>
      <c r="J46" s="35">
        <v>0.04</v>
      </c>
      <c r="K46" s="71">
        <v>48.8</v>
      </c>
      <c r="L46" s="71">
        <v>0.59</v>
      </c>
      <c r="M46" s="71">
        <v>36.75</v>
      </c>
      <c r="N46" s="71">
        <v>91.19</v>
      </c>
      <c r="O46" s="71">
        <v>31.5</v>
      </c>
      <c r="P46" s="36">
        <v>52.9</v>
      </c>
    </row>
    <row r="47" spans="1:16" s="1" customFormat="1" ht="22.5" customHeight="1">
      <c r="A47" s="89"/>
      <c r="B47" s="16">
        <v>71</v>
      </c>
      <c r="C47" s="16" t="s">
        <v>32</v>
      </c>
      <c r="D47" s="17" t="s">
        <v>78</v>
      </c>
      <c r="E47" s="16">
        <v>0.39</v>
      </c>
      <c r="F47" s="16">
        <v>0.05</v>
      </c>
      <c r="G47" s="16">
        <v>0.83</v>
      </c>
      <c r="H47" s="16">
        <v>5</v>
      </c>
      <c r="I47" s="16">
        <v>0.01</v>
      </c>
      <c r="J47" s="18">
        <v>2.4500000000000002</v>
      </c>
      <c r="K47" s="13">
        <v>0</v>
      </c>
      <c r="L47" s="13">
        <v>1.91</v>
      </c>
      <c r="M47" s="13">
        <v>11.27</v>
      </c>
      <c r="N47" s="13">
        <v>11.76</v>
      </c>
      <c r="O47" s="13">
        <v>6.86</v>
      </c>
      <c r="P47" s="34">
        <v>2.5</v>
      </c>
    </row>
    <row r="48" spans="1:16" s="1" customFormat="1" ht="22.5" customHeight="1">
      <c r="A48" s="89"/>
      <c r="B48" s="16">
        <v>349</v>
      </c>
      <c r="C48" s="16" t="s">
        <v>33</v>
      </c>
      <c r="D48" s="17" t="s">
        <v>26</v>
      </c>
      <c r="E48" s="16">
        <v>0.08</v>
      </c>
      <c r="F48" s="16">
        <v>0.08</v>
      </c>
      <c r="G48" s="16">
        <v>21.7</v>
      </c>
      <c r="H48" s="16">
        <v>88</v>
      </c>
      <c r="I48" s="16">
        <v>6.0000000000000001E-3</v>
      </c>
      <c r="J48" s="18">
        <v>1.4</v>
      </c>
      <c r="K48" s="34">
        <v>0</v>
      </c>
      <c r="L48" s="34">
        <v>0.12</v>
      </c>
      <c r="M48" s="13">
        <v>12.8</v>
      </c>
      <c r="N48" s="13">
        <v>2.2000000000000002</v>
      </c>
      <c r="O48" s="13">
        <v>1.8</v>
      </c>
      <c r="P48" s="34">
        <v>1</v>
      </c>
    </row>
    <row r="49" spans="1:16" s="1" customFormat="1" ht="21" customHeight="1">
      <c r="A49" s="89"/>
      <c r="B49" s="16"/>
      <c r="C49" s="16" t="s">
        <v>27</v>
      </c>
      <c r="D49" s="17" t="s">
        <v>24</v>
      </c>
      <c r="E49" s="16">
        <v>4.9800000000000004</v>
      </c>
      <c r="F49" s="16">
        <v>0.78</v>
      </c>
      <c r="G49" s="16">
        <v>28.86</v>
      </c>
      <c r="H49" s="16">
        <v>136.19999999999999</v>
      </c>
      <c r="I49" s="16">
        <v>36.4</v>
      </c>
      <c r="J49" s="18">
        <v>0</v>
      </c>
      <c r="K49" s="13">
        <v>12.3</v>
      </c>
      <c r="L49" s="13">
        <v>11.3</v>
      </c>
      <c r="M49" s="13">
        <v>12.3</v>
      </c>
      <c r="N49" s="13">
        <v>8.6</v>
      </c>
      <c r="O49" s="13">
        <v>6.3</v>
      </c>
      <c r="P49" s="34">
        <v>12.3</v>
      </c>
    </row>
    <row r="50" spans="1:16" s="1" customFormat="1" ht="21" customHeight="1">
      <c r="A50" s="89"/>
      <c r="B50" s="16"/>
      <c r="C50" s="16" t="s">
        <v>28</v>
      </c>
      <c r="D50" s="17" t="s">
        <v>83</v>
      </c>
      <c r="E50" s="16">
        <v>1.41</v>
      </c>
      <c r="F50" s="16">
        <v>0.21</v>
      </c>
      <c r="G50" s="16">
        <v>14.94</v>
      </c>
      <c r="H50" s="16">
        <v>64.2</v>
      </c>
      <c r="I50" s="16">
        <v>12.3</v>
      </c>
      <c r="J50" s="18">
        <v>0</v>
      </c>
      <c r="K50" s="13">
        <v>9</v>
      </c>
      <c r="L50" s="13">
        <v>2.2999999999999998</v>
      </c>
      <c r="M50" s="13">
        <v>1.2</v>
      </c>
      <c r="N50" s="13">
        <v>2.6</v>
      </c>
      <c r="O50" s="13">
        <v>6.3</v>
      </c>
      <c r="P50" s="34">
        <v>14.2</v>
      </c>
    </row>
    <row r="51" spans="1:16" s="1" customFormat="1" ht="23.25" customHeight="1">
      <c r="A51" s="88"/>
      <c r="B51" s="16"/>
      <c r="C51" s="20" t="s">
        <v>30</v>
      </c>
      <c r="D51" s="21">
        <v>687</v>
      </c>
      <c r="E51" s="22">
        <f>E50+E49+E48+E47+E46+E45</f>
        <v>19.14</v>
      </c>
      <c r="F51" s="22">
        <f t="shared" ref="F51:P51" si="4">F50+F49+F48+F47+F46+F45</f>
        <v>14.620000000000001</v>
      </c>
      <c r="G51" s="22">
        <f t="shared" si="4"/>
        <v>101.71</v>
      </c>
      <c r="H51" s="22">
        <f t="shared" si="4"/>
        <v>715.2</v>
      </c>
      <c r="I51" s="22">
        <f t="shared" si="4"/>
        <v>48.911000000000001</v>
      </c>
      <c r="J51" s="22">
        <f t="shared" si="4"/>
        <v>4.32</v>
      </c>
      <c r="K51" s="22">
        <f t="shared" si="4"/>
        <v>75.5</v>
      </c>
      <c r="L51" s="22">
        <f t="shared" si="4"/>
        <v>29.42</v>
      </c>
      <c r="M51" s="22">
        <f t="shared" si="4"/>
        <v>86.32</v>
      </c>
      <c r="N51" s="22">
        <f t="shared" si="4"/>
        <v>190.67</v>
      </c>
      <c r="O51" s="22">
        <f t="shared" si="4"/>
        <v>64.760000000000005</v>
      </c>
      <c r="P51" s="22">
        <f t="shared" si="4"/>
        <v>99.5</v>
      </c>
    </row>
    <row r="52" spans="1:16" s="2" customFormat="1" ht="20.25" customHeight="1">
      <c r="A52" s="31"/>
      <c r="B52" s="96" t="s">
        <v>19</v>
      </c>
      <c r="C52" s="97"/>
      <c r="D52" s="23"/>
      <c r="E52" s="23"/>
      <c r="F52" s="23"/>
      <c r="G52" s="23"/>
      <c r="H52" s="23"/>
      <c r="I52" s="23"/>
      <c r="J52" s="23"/>
      <c r="K52" s="14"/>
      <c r="L52" s="14"/>
      <c r="M52" s="14"/>
      <c r="N52" s="14"/>
      <c r="O52" s="14"/>
      <c r="P52" s="14"/>
    </row>
    <row r="53" spans="1:16" s="2" customFormat="1" ht="18" customHeight="1">
      <c r="A53" s="41"/>
      <c r="B53" s="98" t="s">
        <v>57</v>
      </c>
      <c r="C53" s="98"/>
      <c r="D53" s="24"/>
      <c r="E53" s="24"/>
      <c r="F53" s="24"/>
      <c r="G53" s="24"/>
      <c r="H53" s="24"/>
      <c r="I53" s="24"/>
      <c r="J53" s="24"/>
      <c r="K53" s="15"/>
      <c r="L53" s="15"/>
      <c r="M53" s="15"/>
      <c r="N53" s="15"/>
      <c r="O53" s="15"/>
      <c r="P53" s="15"/>
    </row>
    <row r="54" spans="1:16" s="2" customFormat="1" ht="24.75" customHeight="1">
      <c r="A54" s="41"/>
      <c r="B54" s="99" t="s">
        <v>21</v>
      </c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1"/>
    </row>
    <row r="55" spans="1:16" s="2" customFormat="1" ht="36.75" customHeight="1">
      <c r="A55" s="42"/>
      <c r="B55" s="16">
        <v>295</v>
      </c>
      <c r="C55" s="25" t="s">
        <v>35</v>
      </c>
      <c r="D55" s="25" t="s">
        <v>36</v>
      </c>
      <c r="E55" s="25">
        <v>21.21</v>
      </c>
      <c r="F55" s="25">
        <v>17.84</v>
      </c>
      <c r="G55" s="25">
        <v>2.4</v>
      </c>
      <c r="H55" s="25">
        <v>254.9</v>
      </c>
      <c r="I55" s="25">
        <v>0.06</v>
      </c>
      <c r="J55" s="25">
        <v>3.44</v>
      </c>
      <c r="K55" s="25">
        <v>67.5</v>
      </c>
      <c r="L55" s="25">
        <v>0.09</v>
      </c>
      <c r="M55" s="25">
        <v>20.04</v>
      </c>
      <c r="N55" s="25">
        <v>156.44999999999999</v>
      </c>
      <c r="O55" s="25">
        <v>19.739999999999998</v>
      </c>
      <c r="P55" s="25">
        <v>1.61</v>
      </c>
    </row>
    <row r="56" spans="1:16" s="2" customFormat="1" ht="25.5" customHeight="1">
      <c r="A56" s="42"/>
      <c r="B56" s="16">
        <v>302</v>
      </c>
      <c r="C56" s="16" t="s">
        <v>37</v>
      </c>
      <c r="D56" s="17" t="s">
        <v>84</v>
      </c>
      <c r="E56" s="18">
        <v>13.18</v>
      </c>
      <c r="F56" s="18">
        <v>10.68</v>
      </c>
      <c r="G56" s="18">
        <v>59.2</v>
      </c>
      <c r="H56" s="18">
        <v>176.5</v>
      </c>
      <c r="I56" s="18">
        <v>0.44800000000000001</v>
      </c>
      <c r="J56" s="18">
        <v>0</v>
      </c>
      <c r="K56" s="34">
        <v>40</v>
      </c>
      <c r="L56" s="34">
        <v>4.3</v>
      </c>
      <c r="M56" s="34">
        <v>41.4</v>
      </c>
      <c r="N56" s="34">
        <v>314.8</v>
      </c>
      <c r="O56" s="34">
        <v>208.55</v>
      </c>
      <c r="P56" s="34">
        <v>47.1</v>
      </c>
    </row>
    <row r="57" spans="1:16" s="1" customFormat="1" ht="20.25" customHeight="1">
      <c r="A57" s="31"/>
      <c r="B57" s="16">
        <v>376</v>
      </c>
      <c r="C57" s="16" t="s">
        <v>50</v>
      </c>
      <c r="D57" s="17" t="s">
        <v>58</v>
      </c>
      <c r="E57" s="13">
        <v>1</v>
      </c>
      <c r="F57" s="13">
        <v>0.2</v>
      </c>
      <c r="G57" s="13">
        <v>19.600000000000001</v>
      </c>
      <c r="H57" s="13">
        <v>83.4</v>
      </c>
      <c r="I57" s="13">
        <v>0</v>
      </c>
      <c r="J57" s="34">
        <v>4</v>
      </c>
      <c r="K57" s="34">
        <v>0</v>
      </c>
      <c r="L57" s="34">
        <v>0</v>
      </c>
      <c r="M57" s="13">
        <v>14</v>
      </c>
      <c r="N57" s="13">
        <v>14</v>
      </c>
      <c r="O57" s="13">
        <v>8</v>
      </c>
      <c r="P57" s="34">
        <v>2.8</v>
      </c>
    </row>
    <row r="58" spans="1:16" s="1" customFormat="1" ht="21" customHeight="1">
      <c r="A58" s="42"/>
      <c r="B58" s="16"/>
      <c r="C58" s="16" t="s">
        <v>27</v>
      </c>
      <c r="D58" s="17" t="s">
        <v>24</v>
      </c>
      <c r="E58" s="16">
        <v>4.9800000000000004</v>
      </c>
      <c r="F58" s="16">
        <v>0.78</v>
      </c>
      <c r="G58" s="16">
        <v>28.86</v>
      </c>
      <c r="H58" s="16">
        <v>136.19999999999999</v>
      </c>
      <c r="I58" s="16">
        <v>36.4</v>
      </c>
      <c r="J58" s="18">
        <v>0</v>
      </c>
      <c r="K58" s="13">
        <v>12.3</v>
      </c>
      <c r="L58" s="13">
        <v>11.3</v>
      </c>
      <c r="M58" s="13">
        <v>12.3</v>
      </c>
      <c r="N58" s="13">
        <v>8.6</v>
      </c>
      <c r="O58" s="13">
        <v>6.3</v>
      </c>
      <c r="P58" s="34">
        <v>12.3</v>
      </c>
    </row>
    <row r="59" spans="1:16" s="1" customFormat="1" ht="21" customHeight="1">
      <c r="A59" s="31"/>
      <c r="B59" s="16"/>
      <c r="C59" s="16" t="s">
        <v>28</v>
      </c>
      <c r="D59" s="17" t="s">
        <v>83</v>
      </c>
      <c r="E59" s="16">
        <v>1.41</v>
      </c>
      <c r="F59" s="16">
        <v>0.21</v>
      </c>
      <c r="G59" s="16">
        <v>14.94</v>
      </c>
      <c r="H59" s="16">
        <v>64.2</v>
      </c>
      <c r="I59" s="16">
        <v>12.3</v>
      </c>
      <c r="J59" s="18">
        <v>0</v>
      </c>
      <c r="K59" s="13">
        <v>9</v>
      </c>
      <c r="L59" s="13">
        <v>2.2999999999999998</v>
      </c>
      <c r="M59" s="13">
        <v>1.2</v>
      </c>
      <c r="N59" s="13">
        <v>2.6</v>
      </c>
      <c r="O59" s="13">
        <v>6.3</v>
      </c>
      <c r="P59" s="34">
        <v>14.2</v>
      </c>
    </row>
    <row r="60" spans="1:16" s="2" customFormat="1" ht="25.5" customHeight="1">
      <c r="A60" s="42"/>
      <c r="B60" s="20"/>
      <c r="C60" s="20" t="s">
        <v>30</v>
      </c>
      <c r="D60" s="81" t="s">
        <v>87</v>
      </c>
      <c r="E60" s="30">
        <f>E58+E57+E56+E55+E59</f>
        <v>41.78</v>
      </c>
      <c r="F60" s="30">
        <f t="shared" ref="F60:P60" si="5">F58+F57+F56+F55+F59</f>
        <v>29.71</v>
      </c>
      <c r="G60" s="30">
        <f t="shared" si="5"/>
        <v>125</v>
      </c>
      <c r="H60" s="30">
        <f t="shared" si="5"/>
        <v>715.2</v>
      </c>
      <c r="I60" s="30">
        <f t="shared" si="5"/>
        <v>49.207999999999998</v>
      </c>
      <c r="J60" s="30">
        <f t="shared" si="5"/>
        <v>7.4399999999999995</v>
      </c>
      <c r="K60" s="30">
        <f t="shared" si="5"/>
        <v>128.80000000000001</v>
      </c>
      <c r="L60" s="30">
        <f t="shared" si="5"/>
        <v>17.990000000000002</v>
      </c>
      <c r="M60" s="30">
        <f t="shared" si="5"/>
        <v>88.940000000000012</v>
      </c>
      <c r="N60" s="30">
        <f t="shared" si="5"/>
        <v>496.45000000000005</v>
      </c>
      <c r="O60" s="30">
        <f t="shared" si="5"/>
        <v>248.89000000000004</v>
      </c>
      <c r="P60" s="30">
        <f t="shared" si="5"/>
        <v>78.010000000000005</v>
      </c>
    </row>
    <row r="61" spans="1:16" s="2" customFormat="1" ht="23.25" customHeight="1">
      <c r="A61" s="43"/>
      <c r="B61" s="96" t="s">
        <v>34</v>
      </c>
      <c r="C61" s="97"/>
      <c r="D61" s="23"/>
      <c r="E61" s="23"/>
      <c r="F61" s="23"/>
      <c r="G61" s="23"/>
      <c r="H61" s="23"/>
      <c r="I61" s="23"/>
      <c r="J61" s="23"/>
      <c r="K61" s="14"/>
      <c r="L61" s="14"/>
      <c r="M61" s="14"/>
      <c r="N61" s="14"/>
      <c r="O61" s="14"/>
      <c r="P61" s="14"/>
    </row>
    <row r="62" spans="1:16" s="2" customFormat="1" ht="23.25" customHeight="1">
      <c r="A62" s="42"/>
      <c r="B62" s="98" t="s">
        <v>57</v>
      </c>
      <c r="C62" s="98"/>
      <c r="D62" s="24"/>
      <c r="E62" s="24"/>
      <c r="F62" s="24"/>
      <c r="G62" s="24"/>
      <c r="H62" s="24"/>
      <c r="I62" s="24"/>
      <c r="J62" s="24"/>
      <c r="K62" s="15"/>
      <c r="L62" s="15"/>
      <c r="M62" s="15"/>
      <c r="N62" s="15"/>
      <c r="O62" s="15"/>
      <c r="P62" s="15"/>
    </row>
    <row r="63" spans="1:16" s="2" customFormat="1" ht="21.75" customHeight="1">
      <c r="A63" s="42"/>
      <c r="B63" s="99" t="s">
        <v>21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</row>
    <row r="64" spans="1:16" s="2" customFormat="1" ht="18.75" customHeight="1">
      <c r="A64" s="41"/>
      <c r="B64" s="16">
        <v>295</v>
      </c>
      <c r="C64" s="44" t="s">
        <v>59</v>
      </c>
      <c r="D64" s="82" t="s">
        <v>36</v>
      </c>
      <c r="E64" s="25">
        <v>21.21</v>
      </c>
      <c r="F64" s="25">
        <v>17.84</v>
      </c>
      <c r="G64" s="25">
        <v>2.4</v>
      </c>
      <c r="H64" s="25">
        <v>254.9</v>
      </c>
      <c r="I64" s="25">
        <v>0.06</v>
      </c>
      <c r="J64" s="25">
        <v>3.44</v>
      </c>
      <c r="K64" s="25">
        <v>67.5</v>
      </c>
      <c r="L64" s="25">
        <v>0.09</v>
      </c>
      <c r="M64" s="25">
        <v>20.04</v>
      </c>
      <c r="N64" s="25">
        <v>156.44999999999999</v>
      </c>
      <c r="O64" s="25">
        <v>19.739999999999998</v>
      </c>
      <c r="P64" s="25">
        <v>1.61</v>
      </c>
    </row>
    <row r="65" spans="1:16" s="2" customFormat="1" ht="24.75" customHeight="1">
      <c r="A65" s="41"/>
      <c r="B65" s="16">
        <v>171</v>
      </c>
      <c r="C65" s="38" t="s">
        <v>55</v>
      </c>
      <c r="D65" s="27" t="s">
        <v>84</v>
      </c>
      <c r="E65" s="35">
        <v>3.6</v>
      </c>
      <c r="F65" s="35">
        <v>4.76</v>
      </c>
      <c r="G65" s="35">
        <v>26.83</v>
      </c>
      <c r="H65" s="35">
        <v>214.4</v>
      </c>
      <c r="I65" s="35">
        <v>0.34</v>
      </c>
      <c r="J65" s="35">
        <v>0</v>
      </c>
      <c r="K65" s="36">
        <v>30</v>
      </c>
      <c r="L65" s="36">
        <v>3.23</v>
      </c>
      <c r="M65" s="36">
        <v>31.05</v>
      </c>
      <c r="N65" s="36">
        <v>236.1</v>
      </c>
      <c r="O65" s="36">
        <v>156.4</v>
      </c>
      <c r="P65" s="36">
        <v>35.299999999999997</v>
      </c>
    </row>
    <row r="66" spans="1:16" s="2" customFormat="1" ht="18.75" customHeight="1">
      <c r="A66" s="41"/>
      <c r="B66" s="16">
        <v>342</v>
      </c>
      <c r="C66" s="16" t="s">
        <v>41</v>
      </c>
      <c r="D66" s="17" t="s">
        <v>26</v>
      </c>
      <c r="E66" s="16">
        <v>0.08</v>
      </c>
      <c r="F66" s="16">
        <v>0.08</v>
      </c>
      <c r="G66" s="16">
        <v>21.7</v>
      </c>
      <c r="H66" s="16">
        <v>88</v>
      </c>
      <c r="I66" s="16">
        <v>6.0000000000000001E-3</v>
      </c>
      <c r="J66" s="18">
        <v>1.4</v>
      </c>
      <c r="K66" s="34">
        <v>0</v>
      </c>
      <c r="L66" s="34">
        <v>0.12</v>
      </c>
      <c r="M66" s="13">
        <v>12.8</v>
      </c>
      <c r="N66" s="13">
        <v>2.2000000000000002</v>
      </c>
      <c r="O66" s="13">
        <v>1.8</v>
      </c>
      <c r="P66" s="34">
        <v>1</v>
      </c>
    </row>
    <row r="67" spans="1:16" s="1" customFormat="1" ht="21" customHeight="1">
      <c r="A67" s="41"/>
      <c r="B67" s="16"/>
      <c r="C67" s="16" t="s">
        <v>27</v>
      </c>
      <c r="D67" s="17" t="s">
        <v>24</v>
      </c>
      <c r="E67" s="16">
        <v>4.9800000000000004</v>
      </c>
      <c r="F67" s="16">
        <v>0.78</v>
      </c>
      <c r="G67" s="16">
        <v>28.86</v>
      </c>
      <c r="H67" s="16">
        <v>136.19999999999999</v>
      </c>
      <c r="I67" s="16">
        <v>36.4</v>
      </c>
      <c r="J67" s="18">
        <v>0</v>
      </c>
      <c r="K67" s="13">
        <v>12.3</v>
      </c>
      <c r="L67" s="13">
        <v>11.3</v>
      </c>
      <c r="M67" s="13">
        <v>12.3</v>
      </c>
      <c r="N67" s="13">
        <v>8.6</v>
      </c>
      <c r="O67" s="13">
        <v>6.3</v>
      </c>
      <c r="P67" s="34">
        <v>12.3</v>
      </c>
    </row>
    <row r="68" spans="1:16" s="1" customFormat="1" ht="21" customHeight="1">
      <c r="A68" s="31"/>
      <c r="B68" s="16"/>
      <c r="C68" s="16" t="s">
        <v>28</v>
      </c>
      <c r="D68" s="17" t="s">
        <v>83</v>
      </c>
      <c r="E68" s="16">
        <v>1.41</v>
      </c>
      <c r="F68" s="16">
        <v>0.21</v>
      </c>
      <c r="G68" s="16">
        <v>14.94</v>
      </c>
      <c r="H68" s="16">
        <v>64.2</v>
      </c>
      <c r="I68" s="16">
        <v>12.3</v>
      </c>
      <c r="J68" s="18">
        <v>0</v>
      </c>
      <c r="K68" s="13">
        <v>9</v>
      </c>
      <c r="L68" s="13">
        <v>2.2999999999999998</v>
      </c>
      <c r="M68" s="13">
        <v>1.2</v>
      </c>
      <c r="N68" s="13">
        <v>2.6</v>
      </c>
      <c r="O68" s="13">
        <v>6.3</v>
      </c>
      <c r="P68" s="34">
        <v>14.2</v>
      </c>
    </row>
    <row r="69" spans="1:16" s="2" customFormat="1" ht="21.75" customHeight="1">
      <c r="A69" s="41"/>
      <c r="B69" s="20"/>
      <c r="C69" s="20" t="s">
        <v>30</v>
      </c>
      <c r="D69" s="81" t="s">
        <v>88</v>
      </c>
      <c r="E69" s="30">
        <f>E68+E67+E66+E65+E64</f>
        <v>31.28</v>
      </c>
      <c r="F69" s="30">
        <f t="shared" ref="F69:P69" si="6">F68+F67+F66+F65+F64</f>
        <v>23.67</v>
      </c>
      <c r="G69" s="30">
        <f t="shared" si="6"/>
        <v>94.73</v>
      </c>
      <c r="H69" s="30">
        <f t="shared" si="6"/>
        <v>757.69999999999993</v>
      </c>
      <c r="I69" s="30">
        <f t="shared" si="6"/>
        <v>49.106000000000009</v>
      </c>
      <c r="J69" s="30">
        <f t="shared" si="6"/>
        <v>4.84</v>
      </c>
      <c r="K69" s="30">
        <f t="shared" si="6"/>
        <v>118.8</v>
      </c>
      <c r="L69" s="30">
        <f t="shared" si="6"/>
        <v>17.04</v>
      </c>
      <c r="M69" s="30">
        <f t="shared" si="6"/>
        <v>77.39</v>
      </c>
      <c r="N69" s="30">
        <f t="shared" si="6"/>
        <v>405.95</v>
      </c>
      <c r="O69" s="30">
        <f t="shared" si="6"/>
        <v>190.54000000000002</v>
      </c>
      <c r="P69" s="30">
        <f t="shared" si="6"/>
        <v>64.41</v>
      </c>
    </row>
    <row r="70" spans="1:16" s="2" customFormat="1" ht="22.5" customHeight="1">
      <c r="A70" s="31"/>
      <c r="B70" s="96" t="s">
        <v>42</v>
      </c>
      <c r="C70" s="97"/>
      <c r="D70" s="23"/>
      <c r="E70" s="23"/>
      <c r="F70" s="23"/>
      <c r="G70" s="23"/>
      <c r="H70" s="23"/>
      <c r="I70" s="23"/>
      <c r="J70" s="23"/>
      <c r="K70" s="14"/>
      <c r="L70" s="14"/>
      <c r="M70" s="14"/>
      <c r="N70" s="14"/>
      <c r="O70" s="14"/>
      <c r="P70" s="14"/>
    </row>
    <row r="71" spans="1:16" s="2" customFormat="1" ht="23.25" customHeight="1">
      <c r="A71" s="41"/>
      <c r="B71" s="98" t="s">
        <v>57</v>
      </c>
      <c r="C71" s="98"/>
      <c r="D71" s="24"/>
      <c r="E71" s="24"/>
      <c r="F71" s="24"/>
      <c r="G71" s="24"/>
      <c r="H71" s="24"/>
      <c r="I71" s="24"/>
      <c r="J71" s="24"/>
      <c r="K71" s="15"/>
      <c r="L71" s="15"/>
      <c r="M71" s="15"/>
      <c r="N71" s="15"/>
      <c r="O71" s="15"/>
      <c r="P71" s="15"/>
    </row>
    <row r="72" spans="1:16" s="2" customFormat="1" ht="22.5" customHeight="1">
      <c r="A72" s="41"/>
      <c r="B72" s="99" t="s">
        <v>21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</row>
    <row r="73" spans="1:16" s="2" customFormat="1" ht="30.75" customHeight="1">
      <c r="A73" s="41"/>
      <c r="B73" s="16">
        <v>284</v>
      </c>
      <c r="C73" s="16" t="s">
        <v>31</v>
      </c>
      <c r="D73" s="74" t="s">
        <v>36</v>
      </c>
      <c r="E73" s="18">
        <v>11.85</v>
      </c>
      <c r="F73" s="18">
        <v>20.6</v>
      </c>
      <c r="G73" s="18">
        <v>10.5</v>
      </c>
      <c r="H73" s="18">
        <v>294</v>
      </c>
      <c r="I73" s="18">
        <v>3.2</v>
      </c>
      <c r="J73" s="18">
        <v>6.35</v>
      </c>
      <c r="K73" s="34">
        <v>4.0999999999999996</v>
      </c>
      <c r="L73" s="34">
        <v>7.9</v>
      </c>
      <c r="M73" s="34">
        <v>8.6</v>
      </c>
      <c r="N73" s="34">
        <v>3.8</v>
      </c>
      <c r="O73" s="34">
        <v>4.5999999999999996</v>
      </c>
      <c r="P73" s="34">
        <v>0.1</v>
      </c>
    </row>
    <row r="74" spans="1:16" s="1" customFormat="1" ht="22.5" customHeight="1">
      <c r="A74" s="70"/>
      <c r="B74" s="16">
        <v>171</v>
      </c>
      <c r="C74" s="16" t="s">
        <v>45</v>
      </c>
      <c r="D74" s="17" t="s">
        <v>84</v>
      </c>
      <c r="E74" s="18">
        <v>13.18</v>
      </c>
      <c r="F74" s="18">
        <v>10.68</v>
      </c>
      <c r="G74" s="18">
        <v>59.2</v>
      </c>
      <c r="H74" s="18">
        <v>176.5</v>
      </c>
      <c r="I74" s="18">
        <v>0.44800000000000001</v>
      </c>
      <c r="J74" s="18">
        <v>0</v>
      </c>
      <c r="K74" s="34">
        <v>40</v>
      </c>
      <c r="L74" s="34">
        <v>4.3</v>
      </c>
      <c r="M74" s="34">
        <v>41.4</v>
      </c>
      <c r="N74" s="34">
        <v>314.8</v>
      </c>
      <c r="O74" s="34">
        <v>208.55</v>
      </c>
      <c r="P74" s="34">
        <v>47.1</v>
      </c>
    </row>
    <row r="75" spans="1:16" s="1" customFormat="1" ht="22.5" customHeight="1">
      <c r="A75" s="41"/>
      <c r="B75" s="16">
        <v>377</v>
      </c>
      <c r="C75" s="16" t="s">
        <v>38</v>
      </c>
      <c r="D75" s="17" t="s">
        <v>39</v>
      </c>
      <c r="E75" s="16">
        <v>0.26</v>
      </c>
      <c r="F75" s="16">
        <v>0.06</v>
      </c>
      <c r="G75" s="16">
        <v>15.22</v>
      </c>
      <c r="H75" s="18">
        <v>62</v>
      </c>
      <c r="I75" s="18">
        <v>4.0000000000000001E-3</v>
      </c>
      <c r="J75" s="18">
        <v>2.9</v>
      </c>
      <c r="K75" s="18">
        <v>0</v>
      </c>
      <c r="L75" s="18">
        <v>0.11</v>
      </c>
      <c r="M75" s="18">
        <v>17.38</v>
      </c>
      <c r="N75" s="18">
        <v>9.7799999999999994</v>
      </c>
      <c r="O75" s="18">
        <v>5.24</v>
      </c>
      <c r="P75" s="18">
        <v>0.1</v>
      </c>
    </row>
    <row r="76" spans="1:16" s="1" customFormat="1" ht="21" customHeight="1">
      <c r="A76" s="41"/>
      <c r="B76" s="16"/>
      <c r="C76" s="16" t="s">
        <v>27</v>
      </c>
      <c r="D76" s="17" t="s">
        <v>24</v>
      </c>
      <c r="E76" s="16">
        <v>4.9800000000000004</v>
      </c>
      <c r="F76" s="16">
        <v>0.78</v>
      </c>
      <c r="G76" s="16">
        <v>28.86</v>
      </c>
      <c r="H76" s="16">
        <v>136.19999999999999</v>
      </c>
      <c r="I76" s="16">
        <v>36.4</v>
      </c>
      <c r="J76" s="18">
        <v>0</v>
      </c>
      <c r="K76" s="13">
        <v>12.3</v>
      </c>
      <c r="L76" s="13">
        <v>11.3</v>
      </c>
      <c r="M76" s="13">
        <v>12.3</v>
      </c>
      <c r="N76" s="13">
        <v>8.6</v>
      </c>
      <c r="O76" s="13">
        <v>6.3</v>
      </c>
      <c r="P76" s="34">
        <v>12.3</v>
      </c>
    </row>
    <row r="77" spans="1:16" s="1" customFormat="1" ht="21" customHeight="1">
      <c r="A77" s="41"/>
      <c r="B77" s="16"/>
      <c r="C77" s="16" t="s">
        <v>28</v>
      </c>
      <c r="D77" s="17" t="s">
        <v>83</v>
      </c>
      <c r="E77" s="16">
        <v>1.41</v>
      </c>
      <c r="F77" s="16">
        <v>0.21</v>
      </c>
      <c r="G77" s="16">
        <v>14.94</v>
      </c>
      <c r="H77" s="16">
        <v>64.2</v>
      </c>
      <c r="I77" s="16">
        <v>12.3</v>
      </c>
      <c r="J77" s="18">
        <v>0</v>
      </c>
      <c r="K77" s="13">
        <v>9</v>
      </c>
      <c r="L77" s="13">
        <v>2.2999999999999998</v>
      </c>
      <c r="M77" s="13">
        <v>1.2</v>
      </c>
      <c r="N77" s="13">
        <v>2.6</v>
      </c>
      <c r="O77" s="13">
        <v>6.3</v>
      </c>
      <c r="P77" s="34">
        <v>14.2</v>
      </c>
    </row>
    <row r="78" spans="1:16" s="1" customFormat="1" ht="18" customHeight="1">
      <c r="A78" s="41"/>
      <c r="B78" s="16"/>
      <c r="C78" s="20" t="s">
        <v>30</v>
      </c>
      <c r="D78" s="21">
        <v>652</v>
      </c>
      <c r="E78" s="22">
        <f>E77+E76+E75+E74+E73</f>
        <v>31.68</v>
      </c>
      <c r="F78" s="22">
        <f t="shared" ref="F78:P78" si="7">F77+F76+F75+F74+F73</f>
        <v>32.33</v>
      </c>
      <c r="G78" s="22">
        <f t="shared" si="7"/>
        <v>128.72</v>
      </c>
      <c r="H78" s="22">
        <f t="shared" si="7"/>
        <v>732.9</v>
      </c>
      <c r="I78" s="22">
        <f t="shared" si="7"/>
        <v>52.352000000000004</v>
      </c>
      <c r="J78" s="22">
        <f t="shared" si="7"/>
        <v>9.25</v>
      </c>
      <c r="K78" s="22">
        <f t="shared" si="7"/>
        <v>65.399999999999991</v>
      </c>
      <c r="L78" s="22">
        <f t="shared" si="7"/>
        <v>25.910000000000004</v>
      </c>
      <c r="M78" s="22">
        <f t="shared" si="7"/>
        <v>80.88</v>
      </c>
      <c r="N78" s="22">
        <f t="shared" si="7"/>
        <v>339.58000000000004</v>
      </c>
      <c r="O78" s="22">
        <f t="shared" si="7"/>
        <v>230.99</v>
      </c>
      <c r="P78" s="22">
        <f t="shared" si="7"/>
        <v>73.8</v>
      </c>
    </row>
    <row r="79" spans="1:16" s="2" customFormat="1" ht="15.75" customHeight="1">
      <c r="A79" s="31"/>
      <c r="B79" s="96" t="s">
        <v>46</v>
      </c>
      <c r="C79" s="97"/>
      <c r="D79" s="23"/>
      <c r="E79" s="23"/>
      <c r="F79" s="23"/>
      <c r="G79" s="23"/>
      <c r="H79" s="23"/>
      <c r="I79" s="23"/>
      <c r="J79" s="23"/>
      <c r="K79" s="14"/>
      <c r="L79" s="14"/>
      <c r="M79" s="14"/>
      <c r="N79" s="14"/>
      <c r="O79" s="14"/>
      <c r="P79" s="14"/>
    </row>
    <row r="80" spans="1:16" s="2" customFormat="1" ht="26.25" customHeight="1">
      <c r="A80" s="41"/>
      <c r="B80" s="98" t="s">
        <v>57</v>
      </c>
      <c r="C80" s="98"/>
      <c r="D80" s="24"/>
      <c r="E80" s="24"/>
      <c r="F80" s="24"/>
      <c r="G80" s="24"/>
      <c r="H80" s="24"/>
      <c r="I80" s="24"/>
      <c r="J80" s="24"/>
      <c r="K80" s="15"/>
      <c r="L80" s="15"/>
      <c r="M80" s="15"/>
      <c r="N80" s="15"/>
      <c r="O80" s="15"/>
      <c r="P80" s="15"/>
    </row>
    <row r="81" spans="1:16" s="2" customFormat="1" ht="23.25" customHeight="1">
      <c r="A81" s="41"/>
      <c r="B81" s="99" t="s">
        <v>21</v>
      </c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1"/>
    </row>
    <row r="82" spans="1:16" s="2" customFormat="1" ht="21.75" customHeight="1">
      <c r="A82" s="41"/>
      <c r="B82" s="16">
        <v>235</v>
      </c>
      <c r="C82" s="16" t="s">
        <v>60</v>
      </c>
      <c r="D82" s="17" t="s">
        <v>78</v>
      </c>
      <c r="E82" s="18">
        <v>12.78</v>
      </c>
      <c r="F82" s="18">
        <v>6.64</v>
      </c>
      <c r="G82" s="18">
        <v>7.57</v>
      </c>
      <c r="H82" s="18">
        <v>141</v>
      </c>
      <c r="I82" s="18">
        <v>6.7000000000000004E-2</v>
      </c>
      <c r="J82" s="18">
        <v>2.52</v>
      </c>
      <c r="K82" s="13">
        <v>12.1</v>
      </c>
      <c r="L82" s="13">
        <v>1.1599999999999999</v>
      </c>
      <c r="M82" s="34">
        <v>40.39</v>
      </c>
      <c r="N82" s="34">
        <v>166.58</v>
      </c>
      <c r="O82" s="34">
        <v>23.45</v>
      </c>
      <c r="P82" s="19">
        <v>1.9</v>
      </c>
    </row>
    <row r="83" spans="1:16" s="2" customFormat="1" ht="18.75" customHeight="1">
      <c r="A83" s="41"/>
      <c r="B83" s="16">
        <v>128</v>
      </c>
      <c r="C83" s="16" t="s">
        <v>49</v>
      </c>
      <c r="D83" s="17" t="s">
        <v>84</v>
      </c>
      <c r="E83" s="18">
        <v>3.15</v>
      </c>
      <c r="F83" s="18">
        <v>6.9</v>
      </c>
      <c r="G83" s="18">
        <v>26.25</v>
      </c>
      <c r="H83" s="18">
        <v>181.6</v>
      </c>
      <c r="I83" s="18">
        <v>0.19500000000000001</v>
      </c>
      <c r="J83" s="18">
        <v>29.19</v>
      </c>
      <c r="K83" s="13">
        <v>14.5</v>
      </c>
      <c r="L83" s="13">
        <v>5.91</v>
      </c>
      <c r="M83" s="34">
        <v>113.65</v>
      </c>
      <c r="N83" s="34">
        <v>161.33000000000001</v>
      </c>
      <c r="O83" s="34">
        <v>52.95</v>
      </c>
      <c r="P83" s="19">
        <v>1</v>
      </c>
    </row>
    <row r="84" spans="1:16" s="1" customFormat="1" ht="24" customHeight="1">
      <c r="A84" s="31"/>
      <c r="B84" s="16">
        <v>71</v>
      </c>
      <c r="C84" s="16" t="s">
        <v>32</v>
      </c>
      <c r="D84" s="17" t="s">
        <v>78</v>
      </c>
      <c r="E84" s="16">
        <v>0.39</v>
      </c>
      <c r="F84" s="16">
        <v>0.05</v>
      </c>
      <c r="G84" s="16">
        <v>0.83</v>
      </c>
      <c r="H84" s="16">
        <v>5</v>
      </c>
      <c r="I84" s="16">
        <v>0.01</v>
      </c>
      <c r="J84" s="18">
        <v>2.4500000000000002</v>
      </c>
      <c r="K84" s="13">
        <v>0</v>
      </c>
      <c r="L84" s="13">
        <v>1.91</v>
      </c>
      <c r="M84" s="13">
        <v>11.27</v>
      </c>
      <c r="N84" s="13">
        <v>11.76</v>
      </c>
      <c r="O84" s="13">
        <v>6.86</v>
      </c>
      <c r="P84" s="34">
        <v>12.3</v>
      </c>
    </row>
    <row r="85" spans="1:16" s="1" customFormat="1" ht="24" customHeight="1">
      <c r="A85" s="31"/>
      <c r="B85" s="16">
        <v>379</v>
      </c>
      <c r="C85" s="16" t="s">
        <v>25</v>
      </c>
      <c r="D85" s="16" t="s">
        <v>26</v>
      </c>
      <c r="E85" s="16">
        <v>3.1</v>
      </c>
      <c r="F85" s="16">
        <v>2.4</v>
      </c>
      <c r="G85" s="16">
        <v>17.2</v>
      </c>
      <c r="H85" s="16">
        <v>103.5</v>
      </c>
      <c r="I85" s="16">
        <v>0</v>
      </c>
      <c r="J85" s="16">
        <v>1.3</v>
      </c>
      <c r="K85" s="19">
        <v>0</v>
      </c>
      <c r="L85" s="19">
        <v>0</v>
      </c>
      <c r="M85" s="19">
        <v>62.1</v>
      </c>
      <c r="N85" s="19">
        <v>53.5</v>
      </c>
      <c r="O85" s="19">
        <v>18.7</v>
      </c>
      <c r="P85" s="19">
        <v>0.3</v>
      </c>
    </row>
    <row r="86" spans="1:16" s="1" customFormat="1" ht="24" customHeight="1">
      <c r="A86" s="31"/>
      <c r="B86" s="20"/>
      <c r="C86" s="79" t="s">
        <v>77</v>
      </c>
      <c r="D86" s="45" t="s">
        <v>29</v>
      </c>
      <c r="E86" s="45">
        <v>0.8</v>
      </c>
      <c r="F86" s="45">
        <v>0.8</v>
      </c>
      <c r="G86" s="45">
        <v>19.600000000000001</v>
      </c>
      <c r="H86" s="45">
        <v>94</v>
      </c>
      <c r="I86" s="45">
        <v>0</v>
      </c>
      <c r="J86" s="45">
        <v>20</v>
      </c>
      <c r="K86" s="48">
        <v>0</v>
      </c>
      <c r="L86" s="48">
        <v>0</v>
      </c>
      <c r="M86" s="48">
        <v>32</v>
      </c>
      <c r="N86" s="48">
        <v>22</v>
      </c>
      <c r="O86" s="48">
        <v>0.1</v>
      </c>
      <c r="P86" s="49">
        <v>4.4000000000000004</v>
      </c>
    </row>
    <row r="87" spans="1:16" s="1" customFormat="1" ht="21" customHeight="1">
      <c r="A87" s="84"/>
      <c r="B87" s="16"/>
      <c r="C87" s="16" t="s">
        <v>27</v>
      </c>
      <c r="D87" s="17" t="s">
        <v>24</v>
      </c>
      <c r="E87" s="16">
        <v>4.9800000000000004</v>
      </c>
      <c r="F87" s="16">
        <v>0.78</v>
      </c>
      <c r="G87" s="16">
        <v>28.86</v>
      </c>
      <c r="H87" s="16">
        <v>136.19999999999999</v>
      </c>
      <c r="I87" s="16">
        <v>36.4</v>
      </c>
      <c r="J87" s="18">
        <v>0</v>
      </c>
      <c r="K87" s="13">
        <v>12.3</v>
      </c>
      <c r="L87" s="13">
        <v>11.3</v>
      </c>
      <c r="M87" s="13">
        <v>12.3</v>
      </c>
      <c r="N87" s="13">
        <v>8.6</v>
      </c>
      <c r="O87" s="13">
        <v>6.3</v>
      </c>
      <c r="P87" s="34">
        <v>12.3</v>
      </c>
    </row>
    <row r="88" spans="1:16" s="1" customFormat="1" ht="21" customHeight="1">
      <c r="A88" s="84"/>
      <c r="B88" s="16"/>
      <c r="C88" s="16" t="s">
        <v>28</v>
      </c>
      <c r="D88" s="17" t="s">
        <v>83</v>
      </c>
      <c r="E88" s="16">
        <v>1.41</v>
      </c>
      <c r="F88" s="16">
        <v>0.21</v>
      </c>
      <c r="G88" s="16">
        <v>14.94</v>
      </c>
      <c r="H88" s="16">
        <v>64.2</v>
      </c>
      <c r="I88" s="16">
        <v>12.3</v>
      </c>
      <c r="J88" s="18">
        <v>0</v>
      </c>
      <c r="K88" s="13">
        <v>9</v>
      </c>
      <c r="L88" s="13">
        <v>2.2999999999999998</v>
      </c>
      <c r="M88" s="13">
        <v>1.2</v>
      </c>
      <c r="N88" s="13">
        <v>2.6</v>
      </c>
      <c r="O88" s="13">
        <v>6.3</v>
      </c>
      <c r="P88" s="34">
        <v>14.2</v>
      </c>
    </row>
    <row r="89" spans="1:16" s="2" customFormat="1" ht="23.25" customHeight="1">
      <c r="A89" s="41"/>
      <c r="B89" s="16"/>
      <c r="C89" s="20" t="s">
        <v>30</v>
      </c>
      <c r="D89" s="81" t="s">
        <v>89</v>
      </c>
      <c r="E89" s="30">
        <f>E83+E82+E84+E85+E86+E87+E88</f>
        <v>26.610000000000003</v>
      </c>
      <c r="F89" s="30">
        <f t="shared" ref="F89:P89" si="8">F83+F82+F84+F85+F86+F87+F88</f>
        <v>17.78</v>
      </c>
      <c r="G89" s="30">
        <f t="shared" si="8"/>
        <v>115.24999999999999</v>
      </c>
      <c r="H89" s="30">
        <f t="shared" si="8"/>
        <v>725.5</v>
      </c>
      <c r="I89" s="30">
        <f t="shared" si="8"/>
        <v>48.971999999999994</v>
      </c>
      <c r="J89" s="30">
        <f t="shared" si="8"/>
        <v>55.46</v>
      </c>
      <c r="K89" s="30">
        <f t="shared" si="8"/>
        <v>47.900000000000006</v>
      </c>
      <c r="L89" s="30">
        <f t="shared" si="8"/>
        <v>22.580000000000002</v>
      </c>
      <c r="M89" s="30">
        <f t="shared" si="8"/>
        <v>272.91000000000003</v>
      </c>
      <c r="N89" s="30">
        <f t="shared" si="8"/>
        <v>426.37000000000006</v>
      </c>
      <c r="O89" s="30">
        <f t="shared" si="8"/>
        <v>114.66</v>
      </c>
      <c r="P89" s="30">
        <f t="shared" si="8"/>
        <v>46.400000000000006</v>
      </c>
    </row>
    <row r="90" spans="1:16" s="2" customFormat="1" ht="18.75" customHeight="1">
      <c r="A90" s="31"/>
      <c r="B90" s="96" t="s">
        <v>52</v>
      </c>
      <c r="C90" s="97"/>
      <c r="D90" s="23"/>
      <c r="E90" s="23"/>
      <c r="F90" s="23"/>
      <c r="G90" s="23"/>
      <c r="H90" s="23"/>
      <c r="I90" s="23"/>
      <c r="J90" s="23"/>
      <c r="K90" s="14"/>
      <c r="L90" s="14"/>
      <c r="M90" s="14"/>
      <c r="N90" s="14"/>
      <c r="O90" s="14"/>
      <c r="P90" s="14"/>
    </row>
    <row r="91" spans="1:16" s="2" customFormat="1" ht="22.5" customHeight="1">
      <c r="A91" s="41"/>
      <c r="B91" s="98" t="s">
        <v>57</v>
      </c>
      <c r="C91" s="98"/>
      <c r="D91" s="24"/>
      <c r="E91" s="24"/>
      <c r="F91" s="24"/>
      <c r="G91" s="24"/>
      <c r="H91" s="24"/>
      <c r="I91" s="24"/>
      <c r="J91" s="24"/>
      <c r="K91" s="15"/>
      <c r="L91" s="15"/>
      <c r="M91" s="15"/>
      <c r="N91" s="15"/>
      <c r="O91" s="15"/>
      <c r="P91" s="15"/>
    </row>
    <row r="92" spans="1:16" s="2" customFormat="1" ht="17.25" customHeight="1">
      <c r="A92" s="41"/>
      <c r="B92" s="99" t="s">
        <v>21</v>
      </c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1"/>
    </row>
    <row r="93" spans="1:16" s="2" customFormat="1" ht="51" customHeight="1">
      <c r="A93" s="41"/>
      <c r="B93" s="28">
        <v>290</v>
      </c>
      <c r="C93" s="82" t="s">
        <v>79</v>
      </c>
      <c r="D93" s="29" t="s">
        <v>36</v>
      </c>
      <c r="E93" s="13">
        <v>15.2</v>
      </c>
      <c r="F93" s="13">
        <v>22.6</v>
      </c>
      <c r="G93" s="13">
        <v>14.8</v>
      </c>
      <c r="H93" s="13">
        <v>324</v>
      </c>
      <c r="I93" s="13">
        <v>6.0999999999999999E-2</v>
      </c>
      <c r="J93" s="34">
        <v>0.54</v>
      </c>
      <c r="K93" s="13">
        <v>6.75</v>
      </c>
      <c r="L93" s="13">
        <v>16.5</v>
      </c>
      <c r="M93" s="13">
        <v>15</v>
      </c>
      <c r="N93" s="13">
        <v>92.9</v>
      </c>
      <c r="O93" s="13">
        <v>15</v>
      </c>
      <c r="P93" s="34">
        <v>20.8</v>
      </c>
    </row>
    <row r="94" spans="1:16" s="2" customFormat="1" ht="22.5" customHeight="1">
      <c r="A94" s="41"/>
      <c r="B94" s="26">
        <v>302</v>
      </c>
      <c r="C94" s="38" t="s">
        <v>56</v>
      </c>
      <c r="D94" s="27" t="s">
        <v>84</v>
      </c>
      <c r="E94" s="35">
        <v>3.6</v>
      </c>
      <c r="F94" s="35">
        <v>4.76</v>
      </c>
      <c r="G94" s="35">
        <v>26.83</v>
      </c>
      <c r="H94" s="35">
        <v>214.4</v>
      </c>
      <c r="I94" s="35">
        <v>0.34</v>
      </c>
      <c r="J94" s="35">
        <v>0</v>
      </c>
      <c r="K94" s="36">
        <v>30</v>
      </c>
      <c r="L94" s="36">
        <v>3.23</v>
      </c>
      <c r="M94" s="36">
        <v>31.05</v>
      </c>
      <c r="N94" s="36">
        <v>236.1</v>
      </c>
      <c r="O94" s="36">
        <v>156.4</v>
      </c>
      <c r="P94" s="36">
        <v>35.299999999999997</v>
      </c>
    </row>
    <row r="95" spans="1:16" s="2" customFormat="1" ht="22.5" customHeight="1">
      <c r="A95" s="41"/>
      <c r="B95" s="16" t="s">
        <v>43</v>
      </c>
      <c r="C95" s="16" t="s">
        <v>44</v>
      </c>
      <c r="D95" s="17" t="s">
        <v>26</v>
      </c>
      <c r="E95" s="13">
        <v>1</v>
      </c>
      <c r="F95" s="13">
        <v>0.2</v>
      </c>
      <c r="G95" s="13">
        <v>19.600000000000001</v>
      </c>
      <c r="H95" s="13">
        <v>83.4</v>
      </c>
      <c r="I95" s="13">
        <v>0</v>
      </c>
      <c r="J95" s="34">
        <v>4</v>
      </c>
      <c r="K95" s="34">
        <v>0</v>
      </c>
      <c r="L95" s="34">
        <v>0</v>
      </c>
      <c r="M95" s="13">
        <v>14</v>
      </c>
      <c r="N95" s="13">
        <v>14</v>
      </c>
      <c r="O95" s="13">
        <v>8</v>
      </c>
      <c r="P95" s="34">
        <v>2.8</v>
      </c>
    </row>
    <row r="96" spans="1:16" s="1" customFormat="1" ht="21" customHeight="1">
      <c r="A96" s="84"/>
      <c r="B96" s="16"/>
      <c r="C96" s="16" t="s">
        <v>27</v>
      </c>
      <c r="D96" s="17" t="s">
        <v>24</v>
      </c>
      <c r="E96" s="16">
        <v>4.9800000000000004</v>
      </c>
      <c r="F96" s="16">
        <v>0.78</v>
      </c>
      <c r="G96" s="16">
        <v>28.86</v>
      </c>
      <c r="H96" s="16">
        <v>136.19999999999999</v>
      </c>
      <c r="I96" s="16">
        <v>36.4</v>
      </c>
      <c r="J96" s="18">
        <v>0</v>
      </c>
      <c r="K96" s="13">
        <v>12.3</v>
      </c>
      <c r="L96" s="13">
        <v>11.3</v>
      </c>
      <c r="M96" s="13">
        <v>12.3</v>
      </c>
      <c r="N96" s="13">
        <v>8.6</v>
      </c>
      <c r="O96" s="13">
        <v>6.3</v>
      </c>
      <c r="P96" s="34">
        <v>12.3</v>
      </c>
    </row>
    <row r="97" spans="1:16" s="1" customFormat="1" ht="21" customHeight="1">
      <c r="A97" s="84"/>
      <c r="B97" s="16"/>
      <c r="C97" s="16" t="s">
        <v>28</v>
      </c>
      <c r="D97" s="17" t="s">
        <v>83</v>
      </c>
      <c r="E97" s="16">
        <v>1.41</v>
      </c>
      <c r="F97" s="16">
        <v>0.21</v>
      </c>
      <c r="G97" s="16">
        <v>14.94</v>
      </c>
      <c r="H97" s="16">
        <v>64.2</v>
      </c>
      <c r="I97" s="16">
        <v>12.3</v>
      </c>
      <c r="J97" s="18">
        <v>0</v>
      </c>
      <c r="K97" s="13">
        <v>9</v>
      </c>
      <c r="L97" s="13">
        <v>2.2999999999999998</v>
      </c>
      <c r="M97" s="13">
        <v>1.2</v>
      </c>
      <c r="N97" s="13">
        <v>2.6</v>
      </c>
      <c r="O97" s="13">
        <v>6.3</v>
      </c>
      <c r="P97" s="34">
        <v>14.2</v>
      </c>
    </row>
    <row r="98" spans="1:16" s="2" customFormat="1" ht="27" customHeight="1">
      <c r="A98" s="41"/>
      <c r="B98" s="16"/>
      <c r="C98" s="20" t="s">
        <v>30</v>
      </c>
      <c r="D98" s="81" t="s">
        <v>88</v>
      </c>
      <c r="E98" s="30">
        <f>SUM(E93:E97)</f>
        <v>26.19</v>
      </c>
      <c r="F98" s="30">
        <f t="shared" ref="F98:P98" si="9">SUM(F93:F97)</f>
        <v>28.55</v>
      </c>
      <c r="G98" s="30">
        <f t="shared" si="9"/>
        <v>105.03</v>
      </c>
      <c r="H98" s="30">
        <f t="shared" si="9"/>
        <v>822.2</v>
      </c>
      <c r="I98" s="30">
        <f t="shared" si="9"/>
        <v>49.100999999999999</v>
      </c>
      <c r="J98" s="30">
        <f t="shared" si="9"/>
        <v>4.54</v>
      </c>
      <c r="K98" s="30">
        <f t="shared" si="9"/>
        <v>58.05</v>
      </c>
      <c r="L98" s="30">
        <f t="shared" si="9"/>
        <v>33.33</v>
      </c>
      <c r="M98" s="30">
        <f t="shared" si="9"/>
        <v>73.55</v>
      </c>
      <c r="N98" s="30">
        <f t="shared" si="9"/>
        <v>354.20000000000005</v>
      </c>
      <c r="O98" s="30">
        <f t="shared" si="9"/>
        <v>192.00000000000003</v>
      </c>
      <c r="P98" s="30">
        <f t="shared" si="9"/>
        <v>85.399999999999991</v>
      </c>
    </row>
    <row r="99" spans="1:16" s="2" customFormat="1" ht="21.75" customHeight="1">
      <c r="A99" s="50"/>
      <c r="B99" s="11"/>
      <c r="C99" s="11" t="s">
        <v>61</v>
      </c>
      <c r="D99" s="51">
        <f>D98+D89+D78+D69+D60+D51+D41+D32+D22+D14</f>
        <v>6599</v>
      </c>
      <c r="E99" s="51">
        <f t="shared" ref="E99:P99" si="10">E98+E89+E78+E69+E60+E51+E41+E32+E22+E14</f>
        <v>266.78000000000003</v>
      </c>
      <c r="F99" s="51">
        <f t="shared" si="10"/>
        <v>209.94</v>
      </c>
      <c r="G99" s="51">
        <f t="shared" si="10"/>
        <v>1058.74</v>
      </c>
      <c r="H99" s="51">
        <f t="shared" si="10"/>
        <v>6934.51</v>
      </c>
      <c r="I99" s="51">
        <f t="shared" si="10"/>
        <v>480.95299999999997</v>
      </c>
      <c r="J99" s="51">
        <f t="shared" si="10"/>
        <v>131.24</v>
      </c>
      <c r="K99" s="51">
        <f t="shared" si="10"/>
        <v>740.03</v>
      </c>
      <c r="L99" s="51">
        <f t="shared" si="10"/>
        <v>213.4</v>
      </c>
      <c r="M99" s="51">
        <f t="shared" si="10"/>
        <v>1337.66</v>
      </c>
      <c r="N99" s="51">
        <f t="shared" si="10"/>
        <v>3462.0000000000005</v>
      </c>
      <c r="O99" s="51">
        <f t="shared" si="10"/>
        <v>1465.29</v>
      </c>
      <c r="P99" s="51">
        <f t="shared" si="10"/>
        <v>815.34999999999991</v>
      </c>
    </row>
    <row r="100" spans="1:16" s="2" customFormat="1" ht="15" customHeight="1">
      <c r="A100" s="52"/>
      <c r="B100" s="53"/>
      <c r="C100" s="53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</row>
    <row r="101" spans="1:16" s="3" customFormat="1" ht="13.5" customHeight="1">
      <c r="A101" s="56"/>
      <c r="B101" s="57"/>
      <c r="C101" s="57" t="s">
        <v>62</v>
      </c>
      <c r="D101" s="83" t="s">
        <v>90</v>
      </c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</row>
    <row r="102" spans="1:16" s="2" customFormat="1" ht="13.5" customHeight="1">
      <c r="A102" s="52"/>
      <c r="B102" s="53"/>
      <c r="C102" s="57" t="s">
        <v>63</v>
      </c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</row>
    <row r="103" spans="1:16" ht="15.75">
      <c r="A103" s="59" t="s">
        <v>64</v>
      </c>
      <c r="B103" s="60"/>
      <c r="C103" s="60" t="s">
        <v>65</v>
      </c>
      <c r="D103" s="60">
        <f>E99/10</f>
        <v>26.678000000000004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9"/>
    </row>
    <row r="104" spans="1:16" ht="15.75">
      <c r="A104" s="61" t="s">
        <v>66</v>
      </c>
      <c r="B104" s="60"/>
      <c r="C104" s="60" t="s">
        <v>67</v>
      </c>
      <c r="D104" s="60">
        <f>F99/10</f>
        <v>20.994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9"/>
    </row>
    <row r="105" spans="1:16" ht="15.75">
      <c r="A105" s="61" t="s">
        <v>68</v>
      </c>
      <c r="B105" s="60"/>
      <c r="C105" s="60" t="s">
        <v>69</v>
      </c>
      <c r="D105" s="60">
        <f>G99/10</f>
        <v>105.874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9"/>
    </row>
    <row r="106" spans="1:16" ht="15.75">
      <c r="A106" s="62"/>
      <c r="B106" s="60"/>
      <c r="C106" s="60" t="s">
        <v>70</v>
      </c>
      <c r="D106" s="60">
        <f>H99/10</f>
        <v>693.45100000000002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9"/>
    </row>
    <row r="107" spans="1:16" s="4" customFormat="1" ht="18.75" customHeight="1">
      <c r="A107" s="63"/>
      <c r="B107" s="60"/>
      <c r="C107" s="102" t="s">
        <v>71</v>
      </c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</row>
    <row r="108" spans="1:16" ht="17.25" customHeight="1">
      <c r="A108" s="63" t="s">
        <v>72</v>
      </c>
      <c r="B108" s="60"/>
      <c r="C108" s="85" t="s">
        <v>73</v>
      </c>
      <c r="D108" s="85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9"/>
    </row>
    <row r="109" spans="1:16" s="5" customFormat="1" ht="18" customHeight="1">
      <c r="A109" s="64"/>
      <c r="B109" s="60"/>
      <c r="C109" s="85" t="s">
        <v>74</v>
      </c>
      <c r="D109" s="85"/>
      <c r="E109" s="85"/>
      <c r="F109" s="85"/>
      <c r="G109" s="60"/>
      <c r="H109" s="85" t="s">
        <v>75</v>
      </c>
      <c r="I109" s="85"/>
      <c r="J109" s="85"/>
      <c r="K109" s="85"/>
      <c r="L109" s="85"/>
      <c r="M109" s="85"/>
      <c r="N109" s="85"/>
      <c r="O109" s="85"/>
      <c r="P109" s="85"/>
    </row>
    <row r="110" spans="1:16" ht="15.75">
      <c r="A110" s="65"/>
      <c r="B110" s="1"/>
      <c r="C110" s="1"/>
      <c r="D110" s="6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6">
      <c r="A111" s="67"/>
      <c r="B111" s="1"/>
      <c r="C111" s="1"/>
      <c r="D111" s="6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6">
      <c r="A112" s="67"/>
      <c r="B112" s="1"/>
      <c r="C112" s="1"/>
      <c r="D112" s="6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>
      <c r="A113" s="67"/>
      <c r="B113" s="1"/>
      <c r="C113" s="1"/>
      <c r="D113" s="6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>
      <c r="A114" s="67"/>
      <c r="B114" s="1"/>
      <c r="C114" s="1"/>
      <c r="D114" s="6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>
      <c r="A115" s="67"/>
      <c r="B115" s="1"/>
      <c r="C115" s="1"/>
      <c r="D115" s="6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>
      <c r="A116" s="67"/>
      <c r="B116" s="1"/>
      <c r="C116" s="1"/>
      <c r="D116" s="6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67"/>
      <c r="B117" s="1"/>
      <c r="C117" s="1"/>
      <c r="D117" s="6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>
      <c r="A118" s="67"/>
      <c r="B118" s="1"/>
      <c r="C118" s="1"/>
      <c r="D118" s="6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>
      <c r="A119" s="68"/>
      <c r="B119" s="1"/>
      <c r="C119" s="1"/>
      <c r="D119" s="6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>
      <c r="A120" s="68"/>
      <c r="B120" s="1"/>
      <c r="C120" s="1"/>
      <c r="D120" s="6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>
      <c r="A121" s="68"/>
      <c r="B121" s="1"/>
      <c r="C121" s="1"/>
      <c r="D121" s="6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>
      <c r="A122" s="68"/>
      <c r="B122" s="1"/>
      <c r="C122" s="1"/>
      <c r="D122" s="6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>
      <c r="A123" s="68"/>
      <c r="B123" s="1"/>
      <c r="C123" s="1"/>
      <c r="D123" s="6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>
      <c r="A124" s="68"/>
      <c r="B124" s="1"/>
      <c r="C124" s="1"/>
      <c r="D124" s="6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>
      <c r="A125" s="68"/>
      <c r="B125" s="1"/>
      <c r="C125" s="1"/>
      <c r="D125" s="6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>
      <c r="A126" s="68"/>
      <c r="B126" s="1"/>
      <c r="C126" s="1"/>
      <c r="D126" s="6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>
      <c r="A127" s="68"/>
      <c r="B127" s="1"/>
      <c r="C127" s="1"/>
      <c r="D127" s="6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>
      <c r="A128" s="68"/>
      <c r="B128" s="1"/>
      <c r="C128" s="1"/>
      <c r="D128" s="6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>
      <c r="A129" s="68"/>
      <c r="B129" s="1"/>
      <c r="C129" s="1"/>
      <c r="D129" s="6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>
      <c r="A130" s="68"/>
      <c r="B130" s="1"/>
      <c r="C130" s="1"/>
      <c r="D130" s="6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>
      <c r="A131" s="68"/>
      <c r="B131" s="1"/>
      <c r="C131" s="1"/>
      <c r="D131" s="6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>
      <c r="A132" s="68"/>
      <c r="B132" s="1"/>
      <c r="C132" s="1"/>
      <c r="D132" s="6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>
      <c r="A133" s="68"/>
      <c r="B133" s="1"/>
      <c r="C133" s="1"/>
      <c r="D133" s="6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68"/>
      <c r="B134" s="1"/>
      <c r="C134" s="1"/>
      <c r="D134" s="6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>
      <c r="A135" s="68"/>
      <c r="B135" s="1"/>
      <c r="C135" s="1"/>
      <c r="D135" s="6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>
      <c r="A136" s="68"/>
      <c r="B136" s="1"/>
      <c r="C136" s="1"/>
      <c r="D136" s="6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>
      <c r="A137" s="68"/>
      <c r="B137" s="1"/>
      <c r="C137" s="1"/>
      <c r="D137" s="6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>
      <c r="A138" s="68"/>
      <c r="B138" s="1"/>
      <c r="C138" s="1"/>
      <c r="D138" s="6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>
      <c r="A139" s="68"/>
      <c r="B139" s="1"/>
      <c r="C139" s="1"/>
      <c r="D139" s="6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>
      <c r="A140" s="68"/>
      <c r="B140" s="1"/>
      <c r="C140" s="1"/>
      <c r="D140" s="6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>
      <c r="A141" s="68"/>
      <c r="B141" s="1"/>
      <c r="C141" s="1"/>
      <c r="D141" s="6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>
      <c r="A142" s="68"/>
      <c r="B142" s="1"/>
      <c r="C142" s="1"/>
      <c r="D142" s="6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>
      <c r="A143" s="68"/>
      <c r="B143" s="1"/>
      <c r="C143" s="1"/>
      <c r="D143" s="6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>
      <c r="A144" s="68"/>
      <c r="B144" s="1"/>
      <c r="C144" s="1"/>
      <c r="D144" s="6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>
      <c r="A145" s="68"/>
      <c r="B145" s="1"/>
      <c r="C145" s="1"/>
      <c r="D145" s="6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>
      <c r="A146" s="68"/>
      <c r="B146" s="1"/>
      <c r="C146" s="1"/>
      <c r="D146" s="6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</sheetData>
  <mergeCells count="43">
    <mergeCell ref="B24:C24"/>
    <mergeCell ref="B25:P25"/>
    <mergeCell ref="B33:C33"/>
    <mergeCell ref="B8:P8"/>
    <mergeCell ref="B15:C15"/>
    <mergeCell ref="B16:C16"/>
    <mergeCell ref="B17:P17"/>
    <mergeCell ref="B23:C23"/>
    <mergeCell ref="E3:G3"/>
    <mergeCell ref="I3:L3"/>
    <mergeCell ref="M3:P3"/>
    <mergeCell ref="B6:C6"/>
    <mergeCell ref="B7:C7"/>
    <mergeCell ref="B34:C34"/>
    <mergeCell ref="B35:P35"/>
    <mergeCell ref="B42:C42"/>
    <mergeCell ref="B43:C43"/>
    <mergeCell ref="B44:P44"/>
    <mergeCell ref="B79:C79"/>
    <mergeCell ref="B80:C80"/>
    <mergeCell ref="B52:C52"/>
    <mergeCell ref="B53:C53"/>
    <mergeCell ref="B71:C71"/>
    <mergeCell ref="B72:P72"/>
    <mergeCell ref="B54:P54"/>
    <mergeCell ref="B61:C61"/>
    <mergeCell ref="B62:C62"/>
    <mergeCell ref="C108:D108"/>
    <mergeCell ref="C109:F109"/>
    <mergeCell ref="H109:P109"/>
    <mergeCell ref="A4:A32"/>
    <mergeCell ref="A33:A51"/>
    <mergeCell ref="B3:B4"/>
    <mergeCell ref="C3:C4"/>
    <mergeCell ref="D3:D4"/>
    <mergeCell ref="H3:H4"/>
    <mergeCell ref="B90:C90"/>
    <mergeCell ref="B91:C91"/>
    <mergeCell ref="B92:P92"/>
    <mergeCell ref="C107:P107"/>
    <mergeCell ref="B81:P81"/>
    <mergeCell ref="B63:P63"/>
    <mergeCell ref="B70:C70"/>
  </mergeCells>
  <pageMargins left="0.39370078740157499" right="0.39370078740157499" top="0.39370078740157499" bottom="0.39370078740157499" header="0.511811023622047" footer="0.511811023622047"/>
  <pageSetup paperSize="9" scale="69" orientation="landscape" r:id="rId1"/>
  <headerFooter alignWithMargins="0"/>
  <rowBreaks count="3" manualBreakCount="3">
    <brk id="32" max="15" man="1"/>
    <brk id="60" min="1" max="15" man="1"/>
    <brk id="89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Благодарный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2023-07-28T12:04:37Z</cp:lastPrinted>
  <dcterms:created xsi:type="dcterms:W3CDTF">2004-05-26T05:28:00Z</dcterms:created>
  <dcterms:modified xsi:type="dcterms:W3CDTF">2023-10-12T08:09:13Z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2B12CFAE6CFF442490C4FC609316D1AE</vt:lpwstr>
  </property>
  <property fmtid="{D5CDD505-2E9C-101B-9397-08002B2CF9AE}" pid="3" name="KSOProductBuildVer">
    <vt:lpwstr>1049-11.2.0.11486</vt:lpwstr>
  </property>
</Properties>
</file>